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2120" windowHeight="8700" tabRatio="618" firstSheet="1" activeTab="7"/>
  </bookViews>
  <sheets>
    <sheet name="Előterjesztés" sheetId="1" r:id="rId1"/>
    <sheet name="Szakfeladatos költségvetés" sheetId="2" r:id="rId2"/>
    <sheet name="Bevétel" sheetId="3" r:id="rId3"/>
    <sheet name="Kiadás" sheetId="4" r:id="rId4"/>
    <sheet name="Bevét+ Kiadás mérlege" sheetId="5" r:id="rId5"/>
    <sheet name="létszám" sheetId="6" r:id="rId6"/>
    <sheet name="finanszírozási ütemterv" sheetId="7" r:id="rId7"/>
    <sheet name="bevét és kiad finanszírozással" sheetId="8" r:id="rId8"/>
  </sheets>
  <definedNames/>
  <calcPr fullCalcOnLoad="1"/>
</workbook>
</file>

<file path=xl/sharedStrings.xml><?xml version="1.0" encoding="utf-8"?>
<sst xmlns="http://schemas.openxmlformats.org/spreadsheetml/2006/main" count="324" uniqueCount="212">
  <si>
    <t>1.</t>
  </si>
  <si>
    <t>Dologi kiadások</t>
  </si>
  <si>
    <t>Összesen</t>
  </si>
  <si>
    <t>Személyi kiadások</t>
  </si>
  <si>
    <t>Intézményi működési bevételek</t>
  </si>
  <si>
    <t>I.</t>
  </si>
  <si>
    <t>MŰKÖDÉSI BEVÉTELEK ÖSSZESEN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</si>
  <si>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</si>
  <si>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</si>
  <si>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</si>
  <si>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</si>
  <si>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</si>
  <si>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</si>
  <si>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</si>
  <si>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 xml:space="preserve">    ebből kamatbevételek</t>
  </si>
  <si>
    <t>Munkaadókat terhelő befizetések</t>
  </si>
  <si>
    <t>Intézményfinanszírozás</t>
  </si>
  <si>
    <t>IX.</t>
  </si>
  <si>
    <t>Finanszírozási bevételek összesen</t>
  </si>
  <si>
    <t>Cím sz.</t>
  </si>
  <si>
    <t>5.</t>
  </si>
  <si>
    <t>Többsincs Óvoda és Bölcsőde</t>
  </si>
  <si>
    <t>2012. eredeti ei.</t>
  </si>
  <si>
    <t>2012. erdeti ei.</t>
  </si>
  <si>
    <t>Máté Istvánné</t>
  </si>
  <si>
    <t>intézményvezető</t>
  </si>
  <si>
    <t>változás</t>
  </si>
  <si>
    <t>Kondoros Nagyközség Önkormányzat 2013. évi költségvetése</t>
  </si>
  <si>
    <t xml:space="preserve">           önkormányzati hozzájárulás</t>
  </si>
  <si>
    <t>Ebből: állami bevétel</t>
  </si>
  <si>
    <t>Működési bevételek</t>
  </si>
  <si>
    <t>bevételeinek és kiadásainak eredeti előirányzat mérlege</t>
  </si>
  <si>
    <r>
      <t>TÖBBSINCS ÓVODA ÉS BÖLCSŐDE</t>
    </r>
    <r>
      <rPr>
        <sz val="10"/>
        <rFont val="Arial"/>
        <family val="0"/>
      </rPr>
      <t xml:space="preserve"> 2013. évi működési és fejlesztési célú</t>
    </r>
  </si>
  <si>
    <t>Tám ért. Műk. Bevétel</t>
  </si>
  <si>
    <t>Működésre átvett pénze.</t>
  </si>
  <si>
    <t>Pénzmaradvány</t>
  </si>
  <si>
    <t>Mindösszesen:</t>
  </si>
  <si>
    <t>Felhalmozási ÁFA visszatérülés</t>
  </si>
  <si>
    <t>Minösszesen felhalmozás</t>
  </si>
  <si>
    <t>Személyi juttatás</t>
  </si>
  <si>
    <t>Munkadót terhelő járulék</t>
  </si>
  <si>
    <t>Dologi Kiadás</t>
  </si>
  <si>
    <t>Ellátottak pénzbeli juttatásai</t>
  </si>
  <si>
    <t>Támogatás értékű pe átadás</t>
  </si>
  <si>
    <t>Működési célú pe átadás</t>
  </si>
  <si>
    <t>Mindösszesen működés:</t>
  </si>
  <si>
    <t>Mindösszesen működés</t>
  </si>
  <si>
    <t>Fejlesztési kiadások</t>
  </si>
  <si>
    <t>Felújítási kiadások</t>
  </si>
  <si>
    <t>Felhalmozási célú pe átadás</t>
  </si>
  <si>
    <t>Mindösszesen felhalmozás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</si>
  <si>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</si>
  <si>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</si>
  <si>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</si>
  <si>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</si>
  <si>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</si>
  <si>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</si>
  <si>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</si>
  <si>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</si>
  <si>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</si>
  <si>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</si>
  <si>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</si>
  <si>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 xml:space="preserve">november </t>
  </si>
  <si>
    <t>december</t>
  </si>
  <si>
    <t>összesen:</t>
  </si>
  <si>
    <t>október</t>
  </si>
  <si>
    <t>november</t>
  </si>
  <si>
    <t>összesen</t>
  </si>
  <si>
    <t>Jogcím</t>
  </si>
  <si>
    <t>2012. évi eredeti előir.</t>
  </si>
  <si>
    <t>Bér</t>
  </si>
  <si>
    <t>Munkaadói járulék</t>
  </si>
  <si>
    <t>Dologi kiadás</t>
  </si>
  <si>
    <t>Ellátottak pénzbeli jutt.</t>
  </si>
  <si>
    <t>Szoc. Ellátás</t>
  </si>
  <si>
    <t>Támogatásértékű pe. Átadás</t>
  </si>
  <si>
    <t>Működési pe. Átadás</t>
  </si>
  <si>
    <t>Kamatfizetés</t>
  </si>
  <si>
    <t>Működési tartalék</t>
  </si>
  <si>
    <t>Működési kiadás összesen:</t>
  </si>
  <si>
    <t>Felhalmozási kamat</t>
  </si>
  <si>
    <t>Felhalmozási célú pe átadsá</t>
  </si>
  <si>
    <t>Felújítás</t>
  </si>
  <si>
    <t>Felhalmozás</t>
  </si>
  <si>
    <t>Felhalmozási tartalék</t>
  </si>
  <si>
    <t>Felhalmozási kiadás</t>
  </si>
  <si>
    <t>Működési bevétel</t>
  </si>
  <si>
    <t>Támogatások</t>
  </si>
  <si>
    <t>Felhalmozási és tőke jellegű bevétel</t>
  </si>
  <si>
    <t>Támogatásértékű bevétel</t>
  </si>
  <si>
    <t>Véglegesen átvett pénzeszközök</t>
  </si>
  <si>
    <t>Támogatási kölcsön</t>
  </si>
  <si>
    <t>Pénzforgalom nélküli bevételek</t>
  </si>
  <si>
    <t>Finanszírozás:</t>
  </si>
  <si>
    <t>Ebből: állami</t>
  </si>
  <si>
    <t xml:space="preserve">          önkormányzati</t>
  </si>
  <si>
    <t>Bevétel összesen:</t>
  </si>
  <si>
    <t>Kiadás mindösszesen:</t>
  </si>
  <si>
    <t>Kondoros, 2013. január 9.</t>
  </si>
  <si>
    <t>Intézményvezető</t>
  </si>
  <si>
    <t>Működési kiadások:</t>
  </si>
  <si>
    <t>Fejlesztési bevételek:</t>
  </si>
  <si>
    <t>Felhalmozási kiadások:</t>
  </si>
  <si>
    <t>TÖBBSINCS ÓVODA ÉS BÖLCSŐDE foglalkoztatotti létszám előirányzata</t>
  </si>
  <si>
    <t>TÖBBSINCS ÓVODA ÉS BÖLCSŐDE kiadások 2013.</t>
  </si>
  <si>
    <t>Többsincs Óvoda és Bölcsőde finanszírozási ütemterve 2013.</t>
  </si>
  <si>
    <t>TÖBBSINCS ÓVODA ÉS BÖLCSŐDE finanszírozása 2013.</t>
  </si>
  <si>
    <t>KONDOROS NK. ÖNKORMÁNYZAT 2013. ÉVI KÖLTSÉGVETÉSI TERVEZETE</t>
  </si>
  <si>
    <t>TÖBBSINCS ÓVODA ÉS BÖLCSŐDE tervezett bevételei 2013.</t>
  </si>
  <si>
    <t>Kötelező feladat tv. szerint</t>
  </si>
  <si>
    <t>Önként vállatl feladat</t>
  </si>
  <si>
    <t>Kötelező feladat tv szerint</t>
  </si>
  <si>
    <t>Kötelező feladat ÖK döntés ért.</t>
  </si>
  <si>
    <t>Önként vállalt feladat</t>
  </si>
  <si>
    <t>Kötelező feladat ÖK döntés értelm.</t>
  </si>
  <si>
    <r>
      <t>Köztelező</t>
    </r>
    <r>
      <rPr>
        <i/>
        <sz val="8"/>
        <rFont val="Arial"/>
        <family val="2"/>
      </rPr>
      <t xml:space="preserve"> feladat ÖK döntés ért.</t>
    </r>
  </si>
  <si>
    <t>Működési célú intézményfinanszírozás</t>
  </si>
  <si>
    <t>ebből: állami bevétel</t>
  </si>
  <si>
    <t xml:space="preserve">          önkormányzati hozzájárulás</t>
  </si>
  <si>
    <t>Kötelező feladat Ök döntés ért.</t>
  </si>
  <si>
    <t>Szakfeladat megnevezése</t>
  </si>
  <si>
    <t>2012. évi eredeti ei.</t>
  </si>
  <si>
    <t xml:space="preserve">Kötelelző feladat ÖK döntés ért. </t>
  </si>
  <si>
    <t>562912 ÓVODAI INTÉZMÉNYI ÉTKEZTETÉS</t>
  </si>
  <si>
    <t>Intézményi ellátás díja</t>
  </si>
  <si>
    <t>ÁFA 27%</t>
  </si>
  <si>
    <t xml:space="preserve">562912 ÓVODAI INTÉZMÉNYI ÉTKEZTETÉS összesen: </t>
  </si>
  <si>
    <t>BEVÉTEL</t>
  </si>
  <si>
    <t>851011 ÓVODAI NEVELÉS</t>
  </si>
  <si>
    <t>Intézmény egyéb sajátos bevételei</t>
  </si>
  <si>
    <t>851011 Sajátos bevétel összesen:</t>
  </si>
  <si>
    <t>Működési kiadásokhoz kapcsolódó ÁFA-visszatérülés</t>
  </si>
  <si>
    <t>Működési bevétel:</t>
  </si>
  <si>
    <t>KIADÁS</t>
  </si>
  <si>
    <t>Közalkalmazottak egyéb feltételtől függő pótléka</t>
  </si>
  <si>
    <t>Rendszeres személyi juttatás utáni szociális hozzájárulás</t>
  </si>
  <si>
    <t xml:space="preserve">SZEMÉLYI JUTTATÁS ÖSSZESEN: </t>
  </si>
  <si>
    <t>Nem rendszeres személyi juttatás utáni szociális hozzájárulás:</t>
  </si>
  <si>
    <t>MUNKAADÓT TERHELŐ JÁRULÉKOK:</t>
  </si>
  <si>
    <t>851011/1 ÓVODAI NEVELÉS SZAKFELADAT KIADÁSAI:</t>
  </si>
  <si>
    <t>851011/1 ÓVODAI NEVELÉS (pedagógusok)</t>
  </si>
  <si>
    <r>
      <t xml:space="preserve">851011/2 ÓVODAI NEVELÉS </t>
    </r>
    <r>
      <rPr>
        <b/>
        <sz val="8"/>
        <rFont val="Arial"/>
        <family val="2"/>
      </rPr>
      <t>(technikai dolgozók)</t>
    </r>
  </si>
  <si>
    <t>Áll. Nem tartózók személyi juttatásai - céges telefon</t>
  </si>
  <si>
    <t>851011/2 ÓVODAI NEVELÉS SZAKFELADAT KIADÁSAI:</t>
  </si>
  <si>
    <t>gyógyszer</t>
  </si>
  <si>
    <t>Irodaszer, nyomtatvány</t>
  </si>
  <si>
    <t>Könyv, folyóirat</t>
  </si>
  <si>
    <t>Szakmai készlet</t>
  </si>
  <si>
    <t>Munkaruha, Védőruha</t>
  </si>
  <si>
    <t>Kisértékű tárgyi eszköz (bútorok, textíliák)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</si>
  <si>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</si>
  <si>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</si>
  <si>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</si>
  <si>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</si>
  <si>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</si>
  <si>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</si>
  <si>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</si>
  <si>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</si>
  <si>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Rehabilitációs foglalkozások díja</t>
  </si>
  <si>
    <t>Belföldi kiküldetés</t>
  </si>
  <si>
    <t>Továbbképzések költségtérítése</t>
  </si>
  <si>
    <t>Kifizetői adó céges telefon miatt</t>
  </si>
  <si>
    <t>dologi kiadások:</t>
  </si>
  <si>
    <t>ÁFA kiadás:</t>
  </si>
  <si>
    <t xml:space="preserve">SZEMÉLYI JUTTATÁS </t>
  </si>
  <si>
    <t>DOLOGI KIADÁS ÖSSZESEN:</t>
  </si>
  <si>
    <t>Vásárolt élelmezés óvodások</t>
  </si>
  <si>
    <t>VÁSÁROLT ÉLELMEZÉS ÖSSZESEN:</t>
  </si>
  <si>
    <t>Dologi kiadások:</t>
  </si>
  <si>
    <t>851011 ÓVODAI NEVELÉS SZAKFELADAT MINDÖSSZESEN KIADÁSAI:</t>
  </si>
  <si>
    <t>étkezési térítési díj bevétel</t>
  </si>
  <si>
    <t>889101 SZAKFELADATHOZ KAPCSOLÓDÓ BEVÉTEL ÖSSZESEN:</t>
  </si>
  <si>
    <t>INTÉZMÉNYI BEVÉTEL MINDÖSSZESEN:</t>
  </si>
  <si>
    <t>889101 BÖLCSŐDEI ELLÁTÁS</t>
  </si>
  <si>
    <t>Teljes munkaidőben foglalkoztatottak alapillatménye 6 fő</t>
  </si>
  <si>
    <t>Közalkalmazottak illetménypótléka - vezetői pótlék 2 fő</t>
  </si>
  <si>
    <t>Kiemelt munkavégzésért járó kereset-kiegészítés 6 fő</t>
  </si>
  <si>
    <t>Jubileumi jutalom 1 fő</t>
  </si>
  <si>
    <t>Teljes munkaidőben foglalkoztatottak alapilletménye 7 fő</t>
  </si>
  <si>
    <t>851012 SAJÁTOS NEVELÉSI IGÉNYŰ GYERMEKEK ÓVODAI NEVELÉSE</t>
  </si>
  <si>
    <t>Gyógypedagógus alapilletménye</t>
  </si>
  <si>
    <t>851012 SNI GYERMEKEK ÓVODAI NEVELÉS SZAKFELADAT KIADÁSAI:</t>
  </si>
  <si>
    <t>851013 NEMZETI ETNIKAI KISEBBSÉGI  ÓVODAI NEVELÉS</t>
  </si>
  <si>
    <t>Nemzetiségi nyelvpótlék 6 fő</t>
  </si>
  <si>
    <t>Nem rendszeres személyi juttatás utáni szociális hozzájárulás 27%</t>
  </si>
  <si>
    <t>851013 SZAKFELADAT KIADÁSAI ÖSSZESEN</t>
  </si>
  <si>
    <t>Teljes munkaidőben folglakoztatott 5 fő alapilletménye</t>
  </si>
  <si>
    <t>Közalkalmazottak illteménypótléka szakmai vezetői pótlék</t>
  </si>
  <si>
    <t>Kereset-kiegészítés 2%</t>
  </si>
  <si>
    <t>ÁK. Céges telefon miatt</t>
  </si>
  <si>
    <t>889101 SZAKFELADAT KIADÁSAI ÖSSZESEN</t>
  </si>
  <si>
    <t>INTÉZMÉNYI KIADÁS MINDÖSSZESEN:</t>
  </si>
  <si>
    <t>INTÉZMÉNYI SAJÁT BEVÉTEL MINDÖSSZESEN:</t>
  </si>
  <si>
    <t>Állami normatív bevétel</t>
  </si>
  <si>
    <t>Önkormányzti hozzájárulás</t>
  </si>
  <si>
    <t>889101 SZAKFELADATHOZ KAPCSOLÓDÓ SAJÁT BEVÉTEL ÖSSZESEN:</t>
  </si>
  <si>
    <t>889101Bölcsődei ellátás</t>
  </si>
  <si>
    <t xml:space="preserve">8510 SZAKFELADATHOZ KAPCSOLÓDÓ SAJÁT BEVÉTEL ÖSSZESEN: </t>
  </si>
  <si>
    <t xml:space="preserve">8510 SZAKFELADATHOZ KAPCSOLÓDÓ BEVÉTEL ÖSSZESEN: </t>
  </si>
  <si>
    <t>Kondoros, 2013. január 15.</t>
  </si>
  <si>
    <t>Kugyelkáné Zvara Erzsébet</t>
  </si>
  <si>
    <t>óvodatitkár-gazdasági ügyintéző</t>
  </si>
  <si>
    <t xml:space="preserve">Kondoros, 2013. január 15. </t>
  </si>
  <si>
    <t>Vásárolt élelmezés bölcsőde</t>
  </si>
  <si>
    <t>2013. évi ktgvet.</t>
  </si>
  <si>
    <t>Kondoros, 2013. Január 24.</t>
  </si>
  <si>
    <t>2013. évi ei.:</t>
  </si>
  <si>
    <t>2013. évi ei.</t>
  </si>
  <si>
    <t>2013. évi ktgvet. Ei.</t>
  </si>
  <si>
    <t>Előző évi működési célú pénzmaradvány igénybevétele</t>
  </si>
  <si>
    <t>Kompenzáció</t>
  </si>
  <si>
    <t>Többsincs Óvoda és Bölcsőde 2013. évi szakfeladatos költségvetése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</si>
</sst>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1" borderId="7" applyNumberFormat="0" applyFon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9" fillId="0" borderId="0" xfId="0" applyFon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9" fontId="0" fillId="0" borderId="13" xfId="0" applyNumberFormat="1" applyFont="1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3" fontId="1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32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25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0" fontId="2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0" xfId="0" applyFont="1" applyBorder="1" applyAlignment="1">
      <alignment wrapText="1"/>
    </xf>
    <xf numFmtId="0" fontId="27" fillId="32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vertical="distributed" wrapText="1"/>
    </xf>
    <xf numFmtId="0" fontId="4" fillId="0" borderId="11" xfId="0" applyFont="1" applyFill="1" applyBorder="1" applyAlignment="1">
      <alignment horizontal="left" vertical="distributed" wrapText="1"/>
    </xf>
    <xf numFmtId="0" fontId="0" fillId="0" borderId="0" xfId="0" applyFill="1" applyAlignment="1">
      <alignment/>
    </xf>
    <xf numFmtId="175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5" fontId="4" fillId="0" borderId="12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75" fontId="1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18" borderId="10" xfId="0" applyFill="1" applyBorder="1" applyAlignment="1">
      <alignment/>
    </xf>
    <xf numFmtId="175" fontId="4" fillId="0" borderId="10" xfId="0" applyNumberFormat="1" applyFont="1" applyFill="1" applyBorder="1" applyAlignment="1">
      <alignment horizontal="left"/>
    </xf>
    <xf numFmtId="175" fontId="4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6" fillId="18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9" fillId="32" borderId="13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vertical="distributed" wrapText="1"/>
    </xf>
    <xf numFmtId="0" fontId="4" fillId="32" borderId="11" xfId="0" applyFont="1" applyFill="1" applyBorder="1" applyAlignment="1">
      <alignment horizontal="left" vertical="distributed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6" fillId="18" borderId="12" xfId="0" applyFont="1" applyFill="1" applyBorder="1" applyAlignment="1">
      <alignment horizontal="left" wrapText="1"/>
    </xf>
    <xf numFmtId="0" fontId="6" fillId="18" borderId="11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vertical="distributed" wrapText="1"/>
    </xf>
    <xf numFmtId="0" fontId="6" fillId="32" borderId="11" xfId="0" applyFont="1" applyFill="1" applyBorder="1" applyAlignment="1">
      <alignment horizontal="left" vertical="distributed" wrapText="1"/>
    </xf>
    <xf numFmtId="0" fontId="4" fillId="0" borderId="12" xfId="0" applyFont="1" applyFill="1" applyBorder="1" applyAlignment="1">
      <alignment horizontal="center" vertical="distributed" wrapText="1"/>
    </xf>
    <xf numFmtId="0" fontId="4" fillId="0" borderId="11" xfId="0" applyFont="1" applyFill="1" applyBorder="1" applyAlignment="1">
      <alignment horizontal="center" vertical="distributed" wrapText="1"/>
    </xf>
    <xf numFmtId="0" fontId="6" fillId="32" borderId="12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wrapText="1"/>
    </xf>
    <xf numFmtId="0" fontId="4" fillId="32" borderId="20" xfId="0" applyFont="1" applyFill="1" applyBorder="1" applyAlignment="1">
      <alignment horizontal="left" wrapText="1"/>
    </xf>
    <xf numFmtId="0" fontId="28" fillId="18" borderId="12" xfId="0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7" fillId="32" borderId="12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72"/>
  <sheetViews>
    <sheetView zoomScalePageLayoutView="0" workbookViewId="0" topLeftCell="A142">
      <selection activeCell="B28" sqref="B28"/>
    </sheetView>
  </sheetViews>
  <sheetFormatPr defaultColWidth="9.140625" defaultRowHeight="12.75"/>
  <cols>
    <col min="1" max="1" width="6.57421875" style="95" customWidth="1"/>
    <col min="2" max="2" width="35.7109375" style="96" customWidth="1"/>
    <col min="3" max="3" width="8.28125" style="2" customWidth="1"/>
    <col min="4" max="6" width="8.28125" style="0" customWidth="1"/>
    <col min="7" max="7" width="8.28125" style="146" customWidth="1"/>
    <col min="8" max="9" width="9.140625" style="38" customWidth="1"/>
  </cols>
  <sheetData>
    <row r="1" spans="1:7" ht="15.75">
      <c r="A1" s="148" t="s">
        <v>211</v>
      </c>
      <c r="B1" s="148"/>
      <c r="C1" s="148"/>
      <c r="D1" s="148"/>
      <c r="E1" s="148"/>
      <c r="F1" s="148"/>
      <c r="G1" s="148"/>
    </row>
    <row r="3" spans="1:9" ht="51">
      <c r="A3" s="94"/>
      <c r="B3" s="46" t="s">
        <v>120</v>
      </c>
      <c r="C3" s="92" t="s">
        <v>121</v>
      </c>
      <c r="D3" s="93" t="s">
        <v>109</v>
      </c>
      <c r="E3" s="93" t="s">
        <v>122</v>
      </c>
      <c r="F3" s="93" t="s">
        <v>113</v>
      </c>
      <c r="G3" s="92" t="s">
        <v>204</v>
      </c>
      <c r="H3" s="140"/>
      <c r="I3" s="140"/>
    </row>
    <row r="4" spans="1:7" ht="15.75">
      <c r="A4" s="149" t="s">
        <v>127</v>
      </c>
      <c r="B4" s="149"/>
      <c r="C4" s="149"/>
      <c r="D4" s="149"/>
      <c r="E4" s="149"/>
      <c r="F4" s="149"/>
      <c r="G4" s="150"/>
    </row>
    <row r="5" spans="1:7" ht="12.75" customHeight="1">
      <c r="A5" s="94"/>
      <c r="B5" s="97" t="s">
        <v>123</v>
      </c>
      <c r="C5" s="73"/>
      <c r="D5" s="1"/>
      <c r="E5" s="1"/>
      <c r="F5" s="1"/>
      <c r="G5" s="73"/>
    </row>
    <row r="6" spans="1:9" ht="12.75">
      <c r="A6" s="94">
        <v>91111</v>
      </c>
      <c r="B6" s="46" t="s">
        <v>124</v>
      </c>
      <c r="C6" s="73"/>
      <c r="D6" s="1">
        <v>3079</v>
      </c>
      <c r="E6" s="1">
        <v>0</v>
      </c>
      <c r="F6" s="1">
        <v>0</v>
      </c>
      <c r="G6" s="144">
        <f>SUM(D6:F6)</f>
        <v>3079</v>
      </c>
      <c r="H6" s="141"/>
      <c r="I6" s="142"/>
    </row>
    <row r="7" spans="1:9" ht="12.75">
      <c r="A7" s="94">
        <v>91913</v>
      </c>
      <c r="B7" s="46" t="s">
        <v>125</v>
      </c>
      <c r="C7" s="73"/>
      <c r="D7" s="1">
        <v>831</v>
      </c>
      <c r="E7" s="1">
        <v>0</v>
      </c>
      <c r="F7" s="1">
        <v>0</v>
      </c>
      <c r="G7" s="144">
        <f aca="true" t="shared" si="0" ref="G7:G13">SUM(D7:F7)</f>
        <v>831</v>
      </c>
      <c r="H7" s="141"/>
      <c r="I7" s="142"/>
    </row>
    <row r="8" spans="1:9" ht="24">
      <c r="A8" s="94"/>
      <c r="B8" s="98" t="s">
        <v>126</v>
      </c>
      <c r="C8" s="47">
        <v>3545</v>
      </c>
      <c r="D8" s="47">
        <v>3910</v>
      </c>
      <c r="E8" s="47">
        <v>0</v>
      </c>
      <c r="F8" s="47">
        <v>0</v>
      </c>
      <c r="G8" s="47">
        <f t="shared" si="0"/>
        <v>3910</v>
      </c>
      <c r="H8" s="142"/>
      <c r="I8" s="142"/>
    </row>
    <row r="9" spans="1:7" ht="12.75">
      <c r="A9" s="94"/>
      <c r="B9" s="46"/>
      <c r="C9" s="73"/>
      <c r="D9" s="1"/>
      <c r="E9" s="1"/>
      <c r="F9" s="1"/>
      <c r="G9" s="144"/>
    </row>
    <row r="10" spans="1:7" ht="12.75" customHeight="1">
      <c r="A10" s="94"/>
      <c r="B10" s="99" t="s">
        <v>128</v>
      </c>
      <c r="C10" s="73"/>
      <c r="D10" s="1"/>
      <c r="E10" s="1"/>
      <c r="F10" s="1"/>
      <c r="G10" s="144"/>
    </row>
    <row r="11" spans="1:7" ht="12.75">
      <c r="A11" s="94">
        <v>9131</v>
      </c>
      <c r="B11" s="46" t="s">
        <v>129</v>
      </c>
      <c r="C11" s="73"/>
      <c r="D11" s="1">
        <v>85</v>
      </c>
      <c r="E11" s="1">
        <v>0</v>
      </c>
      <c r="F11" s="1">
        <v>0</v>
      </c>
      <c r="G11" s="144">
        <f t="shared" si="0"/>
        <v>85</v>
      </c>
    </row>
    <row r="12" spans="1:7" ht="12.75">
      <c r="A12" s="94"/>
      <c r="B12" s="46" t="s">
        <v>125</v>
      </c>
      <c r="C12" s="73"/>
      <c r="D12" s="1">
        <v>23</v>
      </c>
      <c r="E12" s="1">
        <v>0</v>
      </c>
      <c r="F12" s="1">
        <v>0</v>
      </c>
      <c r="G12" s="144">
        <f t="shared" si="0"/>
        <v>23</v>
      </c>
    </row>
    <row r="13" spans="1:9" ht="12.75">
      <c r="A13" s="94"/>
      <c r="B13" s="98" t="s">
        <v>130</v>
      </c>
      <c r="C13" s="47">
        <v>108</v>
      </c>
      <c r="D13" s="47">
        <v>108</v>
      </c>
      <c r="E13" s="47">
        <v>0</v>
      </c>
      <c r="F13" s="47">
        <v>0</v>
      </c>
      <c r="G13" s="47">
        <f t="shared" si="0"/>
        <v>108</v>
      </c>
      <c r="I13" s="142"/>
    </row>
    <row r="14" spans="1:7" ht="12.75">
      <c r="A14" s="94"/>
      <c r="B14" s="46"/>
      <c r="C14" s="73"/>
      <c r="D14" s="1"/>
      <c r="E14" s="1"/>
      <c r="F14" s="1"/>
      <c r="G14" s="73"/>
    </row>
    <row r="15" spans="1:7" ht="25.5">
      <c r="A15" s="94">
        <v>91911</v>
      </c>
      <c r="B15" s="46" t="s">
        <v>131</v>
      </c>
      <c r="C15" s="73"/>
      <c r="D15" s="1">
        <v>893</v>
      </c>
      <c r="E15" s="1">
        <v>0</v>
      </c>
      <c r="F15" s="1">
        <v>0</v>
      </c>
      <c r="G15" s="144">
        <f>SUM(D15:F15)</f>
        <v>893</v>
      </c>
    </row>
    <row r="16" spans="1:7" ht="25.5">
      <c r="A16" s="94">
        <v>9812</v>
      </c>
      <c r="B16" s="46" t="s">
        <v>209</v>
      </c>
      <c r="C16" s="73">
        <v>0</v>
      </c>
      <c r="D16" s="1">
        <v>0</v>
      </c>
      <c r="E16" s="1">
        <v>0</v>
      </c>
      <c r="F16" s="1">
        <v>0</v>
      </c>
      <c r="G16" s="144">
        <f>SUM(D16:F16)</f>
        <v>0</v>
      </c>
    </row>
    <row r="17" spans="1:9" ht="12.75">
      <c r="A17" s="94"/>
      <c r="B17" s="100" t="s">
        <v>132</v>
      </c>
      <c r="C17" s="47">
        <v>0</v>
      </c>
      <c r="D17" s="47">
        <v>893</v>
      </c>
      <c r="E17" s="47">
        <v>0</v>
      </c>
      <c r="F17" s="47">
        <v>0</v>
      </c>
      <c r="G17" s="47">
        <f>SUM(D17:F17)</f>
        <v>893</v>
      </c>
      <c r="H17" s="142"/>
      <c r="I17" s="142"/>
    </row>
    <row r="18" spans="1:7" ht="12.75">
      <c r="A18" s="94"/>
      <c r="B18" s="46"/>
      <c r="C18" s="73"/>
      <c r="D18" s="1"/>
      <c r="E18" s="1"/>
      <c r="F18" s="1"/>
      <c r="G18" s="73"/>
    </row>
    <row r="19" spans="1:7" ht="25.5" customHeight="1">
      <c r="A19" s="153" t="s">
        <v>197</v>
      </c>
      <c r="B19" s="154"/>
      <c r="C19" s="47">
        <f>(C8+C13+C17)</f>
        <v>3653</v>
      </c>
      <c r="D19" s="47">
        <f>(D8+D13+D17)</f>
        <v>4911</v>
      </c>
      <c r="E19" s="47">
        <f>(E8+E13+E17)</f>
        <v>0</v>
      </c>
      <c r="F19" s="47">
        <f>(F8+F13+F17)</f>
        <v>0</v>
      </c>
      <c r="G19" s="47">
        <f>SUM(D19:F19)</f>
        <v>4911</v>
      </c>
    </row>
    <row r="20" spans="1:9" s="106" customFormat="1" ht="12.75">
      <c r="A20" s="104"/>
      <c r="B20" s="132" t="s">
        <v>193</v>
      </c>
      <c r="C20" s="12">
        <v>38286</v>
      </c>
      <c r="D20" s="12">
        <v>59172</v>
      </c>
      <c r="E20" s="12">
        <v>0</v>
      </c>
      <c r="F20" s="12">
        <v>0</v>
      </c>
      <c r="G20" s="12">
        <f>SUM(D20:F20)</f>
        <v>59172</v>
      </c>
      <c r="H20" s="38"/>
      <c r="I20" s="38"/>
    </row>
    <row r="21" spans="1:9" s="106" customFormat="1" ht="12.75">
      <c r="A21" s="104"/>
      <c r="B21" s="132" t="s">
        <v>194</v>
      </c>
      <c r="C21" s="12">
        <v>23936</v>
      </c>
      <c r="D21" s="12">
        <v>1375</v>
      </c>
      <c r="E21" s="12">
        <v>783</v>
      </c>
      <c r="F21" s="12">
        <v>0</v>
      </c>
      <c r="G21" s="12">
        <f>SUM(D21:F21)</f>
        <v>2158</v>
      </c>
      <c r="H21" s="38"/>
      <c r="I21" s="38"/>
    </row>
    <row r="22" spans="1:9" s="136" customFormat="1" ht="24.75" customHeight="1">
      <c r="A22" s="159" t="s">
        <v>198</v>
      </c>
      <c r="B22" s="160"/>
      <c r="C22" s="135">
        <f>SUM(C19:C21)</f>
        <v>65875</v>
      </c>
      <c r="D22" s="135">
        <f>SUM(D19:D21)</f>
        <v>65458</v>
      </c>
      <c r="E22" s="135">
        <f>SUM(E19:E21)</f>
        <v>783</v>
      </c>
      <c r="F22" s="135">
        <f>SUM(F19:F21)</f>
        <v>0</v>
      </c>
      <c r="G22" s="135">
        <f>SUM(G19:G21)</f>
        <v>66241</v>
      </c>
      <c r="H22" s="143"/>
      <c r="I22" s="143"/>
    </row>
    <row r="23" spans="1:9" s="106" customFormat="1" ht="12.75">
      <c r="A23" s="104"/>
      <c r="B23" s="105"/>
      <c r="C23" s="12"/>
      <c r="D23" s="12"/>
      <c r="E23" s="12"/>
      <c r="F23" s="12"/>
      <c r="G23" s="12"/>
      <c r="H23" s="38"/>
      <c r="I23" s="38"/>
    </row>
    <row r="24" spans="1:9" s="106" customFormat="1" ht="12.75">
      <c r="A24" s="161" t="s">
        <v>196</v>
      </c>
      <c r="B24" s="162"/>
      <c r="C24" s="12"/>
      <c r="D24" s="12"/>
      <c r="E24" s="12"/>
      <c r="F24" s="12"/>
      <c r="G24" s="12"/>
      <c r="H24" s="38"/>
      <c r="I24" s="38"/>
    </row>
    <row r="25" spans="1:7" ht="12.75">
      <c r="A25" s="94"/>
      <c r="B25" s="46" t="s">
        <v>170</v>
      </c>
      <c r="C25" s="73"/>
      <c r="D25" s="1">
        <v>0</v>
      </c>
      <c r="E25" s="1">
        <v>495</v>
      </c>
      <c r="F25" s="1">
        <v>0</v>
      </c>
      <c r="G25" s="73">
        <f>SUM(D25:F25)</f>
        <v>495</v>
      </c>
    </row>
    <row r="26" spans="1:7" ht="12.75">
      <c r="A26" s="94"/>
      <c r="B26" s="46" t="s">
        <v>125</v>
      </c>
      <c r="C26" s="73"/>
      <c r="D26" s="1">
        <v>0</v>
      </c>
      <c r="E26" s="1">
        <v>134</v>
      </c>
      <c r="F26" s="1">
        <v>0</v>
      </c>
      <c r="G26" s="73">
        <f>SUM(D26:F26)</f>
        <v>134</v>
      </c>
    </row>
    <row r="27" spans="1:7" ht="27.75" customHeight="1">
      <c r="A27" s="151" t="s">
        <v>195</v>
      </c>
      <c r="B27" s="152"/>
      <c r="C27" s="47">
        <v>756</v>
      </c>
      <c r="D27" s="47">
        <f>SUM(D25:D26)</f>
        <v>0</v>
      </c>
      <c r="E27" s="47">
        <f>SUM(E25:E26)</f>
        <v>629</v>
      </c>
      <c r="F27" s="47">
        <f>SUM(F25:F26)</f>
        <v>0</v>
      </c>
      <c r="G27" s="47">
        <f>SUM(G25:G26)</f>
        <v>629</v>
      </c>
    </row>
    <row r="28" spans="1:9" s="106" customFormat="1" ht="12.75">
      <c r="A28" s="112"/>
      <c r="B28" s="132" t="s">
        <v>193</v>
      </c>
      <c r="C28" s="12">
        <v>7128</v>
      </c>
      <c r="D28" s="12">
        <v>0</v>
      </c>
      <c r="E28" s="12">
        <v>7933</v>
      </c>
      <c r="F28" s="12">
        <v>0</v>
      </c>
      <c r="G28" s="12">
        <f>SUM(D28:F28)</f>
        <v>7933</v>
      </c>
      <c r="H28" s="38"/>
      <c r="I28" s="38"/>
    </row>
    <row r="29" spans="1:9" s="106" customFormat="1" ht="12.75">
      <c r="A29" s="112"/>
      <c r="B29" s="132" t="s">
        <v>194</v>
      </c>
      <c r="C29" s="12">
        <v>4255</v>
      </c>
      <c r="D29" s="12">
        <v>0</v>
      </c>
      <c r="E29" s="12">
        <v>5152</v>
      </c>
      <c r="F29" s="12">
        <v>0</v>
      </c>
      <c r="G29" s="12">
        <f>SUM(D29:F29)</f>
        <v>5152</v>
      </c>
      <c r="H29" s="38"/>
      <c r="I29" s="38"/>
    </row>
    <row r="30" spans="1:9" s="136" customFormat="1" ht="26.25" customHeight="1">
      <c r="A30" s="163" t="s">
        <v>171</v>
      </c>
      <c r="B30" s="164"/>
      <c r="C30" s="135">
        <f>SUM(C27:C29)</f>
        <v>12139</v>
      </c>
      <c r="D30" s="135">
        <f>SUM(D27:D29)</f>
        <v>0</v>
      </c>
      <c r="E30" s="135">
        <f>SUM(E27:E29)</f>
        <v>13714</v>
      </c>
      <c r="F30" s="135">
        <f>SUM(F27:F29)</f>
        <v>0</v>
      </c>
      <c r="G30" s="135">
        <f>SUM(G27:G29)</f>
        <v>13714</v>
      </c>
      <c r="H30" s="143"/>
      <c r="I30" s="143"/>
    </row>
    <row r="31" spans="1:9" s="106" customFormat="1" ht="12.75">
      <c r="A31" s="112"/>
      <c r="B31" s="132"/>
      <c r="C31" s="12"/>
      <c r="D31" s="12"/>
      <c r="E31" s="12"/>
      <c r="F31" s="12"/>
      <c r="G31" s="12"/>
      <c r="H31" s="38"/>
      <c r="I31" s="38"/>
    </row>
    <row r="32" spans="1:9" s="131" customFormat="1" ht="12.75">
      <c r="A32" s="166" t="s">
        <v>192</v>
      </c>
      <c r="B32" s="167"/>
      <c r="C32" s="130">
        <f>(C19+C27)</f>
        <v>4409</v>
      </c>
      <c r="D32" s="130">
        <f>(D19+D27)</f>
        <v>4911</v>
      </c>
      <c r="E32" s="130">
        <f>(E19+E27)</f>
        <v>629</v>
      </c>
      <c r="F32" s="130">
        <f>(F19+F27)</f>
        <v>0</v>
      </c>
      <c r="G32" s="130">
        <f>(G19+G27)</f>
        <v>5540</v>
      </c>
      <c r="H32" s="143"/>
      <c r="I32" s="143"/>
    </row>
    <row r="33" spans="1:9" s="131" customFormat="1" ht="12.75">
      <c r="A33" s="133"/>
      <c r="B33" s="132" t="s">
        <v>193</v>
      </c>
      <c r="C33" s="13">
        <v>45414</v>
      </c>
      <c r="D33" s="13">
        <v>59172</v>
      </c>
      <c r="E33" s="13">
        <v>7933</v>
      </c>
      <c r="F33" s="13">
        <v>0</v>
      </c>
      <c r="G33" s="13">
        <v>67105</v>
      </c>
      <c r="H33" s="143"/>
      <c r="I33" s="143"/>
    </row>
    <row r="34" spans="1:7" ht="12.75">
      <c r="A34" s="112"/>
      <c r="B34" s="132" t="s">
        <v>194</v>
      </c>
      <c r="C34" s="13">
        <v>28191</v>
      </c>
      <c r="D34" s="13">
        <v>1375</v>
      </c>
      <c r="E34" s="13">
        <v>5935</v>
      </c>
      <c r="F34" s="13">
        <v>0</v>
      </c>
      <c r="G34" s="13">
        <v>7310</v>
      </c>
    </row>
    <row r="35" spans="1:9" s="131" customFormat="1" ht="25.5" customHeight="1">
      <c r="A35" s="157" t="s">
        <v>172</v>
      </c>
      <c r="B35" s="158"/>
      <c r="C35" s="130">
        <f>SUM(C32:C34)</f>
        <v>78014</v>
      </c>
      <c r="D35" s="130">
        <f>SUM(D32:D34)</f>
        <v>65458</v>
      </c>
      <c r="E35" s="130">
        <f>SUM(E32:E34)</f>
        <v>14497</v>
      </c>
      <c r="F35" s="130">
        <f>SUM(F32:F34)</f>
        <v>0</v>
      </c>
      <c r="G35" s="130">
        <f>SUM(G32:G34)</f>
        <v>79955</v>
      </c>
      <c r="H35" s="143"/>
      <c r="I35" s="143"/>
    </row>
    <row r="36" spans="1:9" s="106" customFormat="1" ht="25.5" customHeight="1">
      <c r="A36" s="112"/>
      <c r="B36" s="113"/>
      <c r="C36" s="13"/>
      <c r="D36" s="13"/>
      <c r="E36" s="13"/>
      <c r="F36" s="13"/>
      <c r="G36" s="13"/>
      <c r="H36" s="38"/>
      <c r="I36" s="38"/>
    </row>
    <row r="37" spans="1:7" ht="15.75">
      <c r="A37" s="149" t="s">
        <v>133</v>
      </c>
      <c r="B37" s="149"/>
      <c r="C37" s="149"/>
      <c r="D37" s="149"/>
      <c r="E37" s="149"/>
      <c r="F37" s="149"/>
      <c r="G37" s="150"/>
    </row>
    <row r="38" spans="1:7" ht="17.25" customHeight="1">
      <c r="A38" s="155" t="s">
        <v>140</v>
      </c>
      <c r="B38" s="156"/>
      <c r="C38" s="156"/>
      <c r="D38" s="156"/>
      <c r="E38" s="156"/>
      <c r="F38" s="156"/>
      <c r="G38" s="156"/>
    </row>
    <row r="39" spans="1:7" ht="12.75" customHeight="1">
      <c r="A39" s="109">
        <v>41275</v>
      </c>
      <c r="B39" s="103" t="s">
        <v>164</v>
      </c>
      <c r="C39" s="103"/>
      <c r="D39" s="103"/>
      <c r="E39" s="103"/>
      <c r="F39" s="103"/>
      <c r="G39" s="145"/>
    </row>
    <row r="40" spans="1:7" ht="25.5">
      <c r="A40" s="101">
        <v>511113</v>
      </c>
      <c r="B40" s="46" t="s">
        <v>174</v>
      </c>
      <c r="C40" s="73"/>
      <c r="D40" s="1">
        <v>13435</v>
      </c>
      <c r="E40" s="1">
        <v>0</v>
      </c>
      <c r="F40" s="1">
        <v>0</v>
      </c>
      <c r="G40" s="144">
        <f aca="true" t="shared" si="1" ref="G40:G45">SUM(D40:F40)</f>
        <v>13435</v>
      </c>
    </row>
    <row r="41" spans="1:7" ht="25.5">
      <c r="A41" s="94">
        <v>511143</v>
      </c>
      <c r="B41" s="102" t="s">
        <v>175</v>
      </c>
      <c r="C41" s="73"/>
      <c r="D41" s="1">
        <v>864</v>
      </c>
      <c r="E41" s="1">
        <v>0</v>
      </c>
      <c r="F41" s="1">
        <v>0</v>
      </c>
      <c r="G41" s="144">
        <f t="shared" si="1"/>
        <v>864</v>
      </c>
    </row>
    <row r="42" spans="1:7" ht="25.5">
      <c r="A42" s="94">
        <v>51115</v>
      </c>
      <c r="B42" s="46" t="s">
        <v>134</v>
      </c>
      <c r="C42" s="73"/>
      <c r="D42" s="1">
        <v>638</v>
      </c>
      <c r="E42" s="1">
        <v>0</v>
      </c>
      <c r="F42" s="1">
        <v>0</v>
      </c>
      <c r="G42" s="144">
        <f t="shared" si="1"/>
        <v>638</v>
      </c>
    </row>
    <row r="43" spans="1:7" ht="25.5">
      <c r="A43" s="94">
        <v>512193</v>
      </c>
      <c r="B43" s="46" t="s">
        <v>176</v>
      </c>
      <c r="C43" s="73"/>
      <c r="D43" s="1">
        <v>378</v>
      </c>
      <c r="E43" s="1">
        <v>0</v>
      </c>
      <c r="F43" s="1">
        <v>0</v>
      </c>
      <c r="G43" s="144">
        <f t="shared" si="1"/>
        <v>378</v>
      </c>
    </row>
    <row r="44" spans="1:7" ht="12.75">
      <c r="A44" s="94">
        <v>513123</v>
      </c>
      <c r="B44" s="46" t="s">
        <v>177</v>
      </c>
      <c r="C44" s="73"/>
      <c r="D44" s="1">
        <v>583</v>
      </c>
      <c r="E44" s="1">
        <v>0</v>
      </c>
      <c r="F44" s="1">
        <v>0</v>
      </c>
      <c r="G44" s="144">
        <f t="shared" si="1"/>
        <v>583</v>
      </c>
    </row>
    <row r="45" spans="1:7" ht="12.75">
      <c r="A45" s="94"/>
      <c r="B45" s="46" t="s">
        <v>210</v>
      </c>
      <c r="C45" s="73"/>
      <c r="D45" s="1">
        <v>0</v>
      </c>
      <c r="E45" s="1">
        <v>0</v>
      </c>
      <c r="F45" s="1">
        <v>0</v>
      </c>
      <c r="G45" s="144">
        <f t="shared" si="1"/>
        <v>0</v>
      </c>
    </row>
    <row r="46" spans="1:9" ht="12.75">
      <c r="A46" s="107"/>
      <c r="B46" s="100" t="s">
        <v>136</v>
      </c>
      <c r="C46" s="47">
        <v>23487</v>
      </c>
      <c r="D46" s="47">
        <f>SUM(D40:D45)</f>
        <v>15898</v>
      </c>
      <c r="E46" s="47">
        <f>SUM(E40:E45)</f>
        <v>0</v>
      </c>
      <c r="F46" s="47">
        <f>SUM(F40:F45)</f>
        <v>0</v>
      </c>
      <c r="G46" s="47">
        <f>SUM(G40:G45)</f>
        <v>15898</v>
      </c>
      <c r="H46" s="142"/>
      <c r="I46" s="142"/>
    </row>
    <row r="47" spans="1:7" ht="12.75">
      <c r="A47" s="107"/>
      <c r="B47" s="110"/>
      <c r="C47" s="12"/>
      <c r="D47" s="12"/>
      <c r="E47" s="12"/>
      <c r="F47" s="12"/>
      <c r="G47" s="12"/>
    </row>
    <row r="48" spans="1:7" ht="12.75">
      <c r="A48" s="111">
        <v>41276</v>
      </c>
      <c r="B48" s="110" t="s">
        <v>138</v>
      </c>
      <c r="C48" s="12"/>
      <c r="D48" s="12"/>
      <c r="E48" s="12"/>
      <c r="F48" s="12"/>
      <c r="G48" s="12"/>
    </row>
    <row r="49" spans="1:7" ht="25.5">
      <c r="A49" s="94">
        <v>5311</v>
      </c>
      <c r="B49" s="46" t="s">
        <v>135</v>
      </c>
      <c r="C49" s="73"/>
      <c r="D49" s="1">
        <v>4033</v>
      </c>
      <c r="E49" s="1">
        <v>0</v>
      </c>
      <c r="F49" s="1">
        <v>0</v>
      </c>
      <c r="G49" s="144">
        <f>SUM(D49:F49)</f>
        <v>4033</v>
      </c>
    </row>
    <row r="50" spans="1:7" ht="25.5">
      <c r="A50" s="94">
        <v>5311</v>
      </c>
      <c r="B50" s="46" t="s">
        <v>137</v>
      </c>
      <c r="C50" s="73"/>
      <c r="D50" s="1">
        <v>260</v>
      </c>
      <c r="E50" s="1">
        <v>0</v>
      </c>
      <c r="F50" s="1">
        <v>0</v>
      </c>
      <c r="G50" s="144">
        <f>SUM(D50:F50)</f>
        <v>260</v>
      </c>
    </row>
    <row r="51" spans="1:9" ht="12.75">
      <c r="A51" s="107"/>
      <c r="B51" s="100" t="s">
        <v>138</v>
      </c>
      <c r="C51" s="47">
        <v>6321</v>
      </c>
      <c r="D51" s="47">
        <f>SUM(D49:D50)</f>
        <v>4293</v>
      </c>
      <c r="E51" s="47">
        <f>SUM(E49:E50)</f>
        <v>0</v>
      </c>
      <c r="F51" s="47">
        <f>SUM(F49:F50)</f>
        <v>0</v>
      </c>
      <c r="G51" s="47">
        <f>SUM(G49:G50)</f>
        <v>4293</v>
      </c>
      <c r="H51" s="142"/>
      <c r="I51" s="142"/>
    </row>
    <row r="52" spans="1:7" ht="12.75">
      <c r="A52" s="94"/>
      <c r="B52" s="46"/>
      <c r="C52" s="73"/>
      <c r="D52" s="1"/>
      <c r="E52" s="1"/>
      <c r="F52" s="1"/>
      <c r="G52" s="73"/>
    </row>
    <row r="53" spans="1:9" s="114" customFormat="1" ht="24" customHeight="1">
      <c r="A53" s="151" t="s">
        <v>139</v>
      </c>
      <c r="B53" s="152"/>
      <c r="C53" s="47">
        <f>(C46+C51)</f>
        <v>29808</v>
      </c>
      <c r="D53" s="47">
        <f>(D46+D51)</f>
        <v>20191</v>
      </c>
      <c r="E53" s="47">
        <f>(E46+E51)</f>
        <v>0</v>
      </c>
      <c r="F53" s="47">
        <f>(F46+F51)</f>
        <v>0</v>
      </c>
      <c r="G53" s="47">
        <f>(G46+G51)</f>
        <v>20191</v>
      </c>
      <c r="H53" s="142"/>
      <c r="I53" s="142"/>
    </row>
    <row r="54" spans="1:9" s="114" customFormat="1" ht="12.75">
      <c r="A54" s="112"/>
      <c r="B54" s="113"/>
      <c r="C54" s="12"/>
      <c r="D54" s="12"/>
      <c r="E54" s="12"/>
      <c r="F54" s="12"/>
      <c r="G54" s="12"/>
      <c r="H54" s="142"/>
      <c r="I54" s="142"/>
    </row>
    <row r="55" spans="1:7" ht="19.5" customHeight="1">
      <c r="A55" s="155" t="s">
        <v>141</v>
      </c>
      <c r="B55" s="156"/>
      <c r="C55" s="156"/>
      <c r="D55" s="156"/>
      <c r="E55" s="156"/>
      <c r="F55" s="156"/>
      <c r="G55" s="156"/>
    </row>
    <row r="56" spans="1:9" s="106" customFormat="1" ht="12.75">
      <c r="A56" s="109">
        <v>41275</v>
      </c>
      <c r="B56" s="103" t="s">
        <v>164</v>
      </c>
      <c r="C56" s="103"/>
      <c r="D56" s="103"/>
      <c r="E56" s="103"/>
      <c r="F56" s="103"/>
      <c r="G56" s="145"/>
      <c r="H56" s="38"/>
      <c r="I56" s="38"/>
    </row>
    <row r="57" spans="1:7" ht="25.5">
      <c r="A57" s="94">
        <v>511113</v>
      </c>
      <c r="B57" s="46" t="s">
        <v>178</v>
      </c>
      <c r="C57" s="73"/>
      <c r="D57" s="1">
        <v>8393</v>
      </c>
      <c r="E57" s="1">
        <v>0</v>
      </c>
      <c r="F57" s="1">
        <v>0</v>
      </c>
      <c r="G57" s="144">
        <f>SUM(D57:F57)</f>
        <v>8393</v>
      </c>
    </row>
    <row r="58" spans="1:7" ht="12.75">
      <c r="A58" s="94"/>
      <c r="B58" s="46" t="s">
        <v>210</v>
      </c>
      <c r="C58" s="73"/>
      <c r="D58" s="1">
        <v>0</v>
      </c>
      <c r="E58" s="1">
        <v>0</v>
      </c>
      <c r="F58" s="1">
        <v>0</v>
      </c>
      <c r="G58" s="144">
        <v>0</v>
      </c>
    </row>
    <row r="59" spans="1:7" ht="25.5">
      <c r="A59" s="94">
        <v>522</v>
      </c>
      <c r="B59" s="46" t="s">
        <v>142</v>
      </c>
      <c r="C59" s="73"/>
      <c r="D59" s="1">
        <v>38</v>
      </c>
      <c r="E59" s="1">
        <v>0</v>
      </c>
      <c r="F59" s="1">
        <v>0</v>
      </c>
      <c r="G59" s="144">
        <f>SUM(D59:F59)</f>
        <v>38</v>
      </c>
    </row>
    <row r="60" spans="1:9" ht="12.75">
      <c r="A60" s="107"/>
      <c r="B60" s="100" t="s">
        <v>136</v>
      </c>
      <c r="C60" s="47">
        <v>7434</v>
      </c>
      <c r="D60" s="47">
        <f>SUM(D57:D59)</f>
        <v>8431</v>
      </c>
      <c r="E60" s="47">
        <f>SUM(E57:E59)</f>
        <v>0</v>
      </c>
      <c r="F60" s="47">
        <f>SUM(F57:F59)</f>
        <v>0</v>
      </c>
      <c r="G60" s="47">
        <f>SUM(G57:G59)</f>
        <v>8431</v>
      </c>
      <c r="H60" s="142"/>
      <c r="I60" s="142"/>
    </row>
    <row r="61" spans="1:7" ht="12.75">
      <c r="A61" s="107"/>
      <c r="B61" s="110"/>
      <c r="C61" s="12"/>
      <c r="D61" s="64"/>
      <c r="E61" s="64"/>
      <c r="F61" s="64"/>
      <c r="G61" s="64"/>
    </row>
    <row r="62" spans="1:7" ht="12.75">
      <c r="A62" s="120">
        <v>41276</v>
      </c>
      <c r="B62" s="110" t="s">
        <v>138</v>
      </c>
      <c r="C62" s="12"/>
      <c r="D62" s="12"/>
      <c r="E62" s="12"/>
      <c r="F62" s="12"/>
      <c r="G62" s="12"/>
    </row>
    <row r="63" spans="1:7" ht="25.5">
      <c r="A63" s="94">
        <v>5311</v>
      </c>
      <c r="B63" s="46" t="s">
        <v>135</v>
      </c>
      <c r="C63" s="73"/>
      <c r="D63" s="1">
        <v>2266</v>
      </c>
      <c r="E63" s="1">
        <v>0</v>
      </c>
      <c r="F63" s="1">
        <v>0</v>
      </c>
      <c r="G63" s="1">
        <f>SUM(D63:F63)</f>
        <v>2266</v>
      </c>
    </row>
    <row r="64" spans="1:7" ht="25.5">
      <c r="A64" s="94">
        <v>5311</v>
      </c>
      <c r="B64" s="46" t="s">
        <v>137</v>
      </c>
      <c r="C64" s="73"/>
      <c r="D64" s="1">
        <v>10</v>
      </c>
      <c r="E64" s="1">
        <v>0</v>
      </c>
      <c r="F64" s="1">
        <v>0</v>
      </c>
      <c r="G64" s="1">
        <f>SUM(D64:F64)</f>
        <v>10</v>
      </c>
    </row>
    <row r="65" spans="1:9" ht="12.75">
      <c r="A65" s="107"/>
      <c r="B65" s="100" t="s">
        <v>138</v>
      </c>
      <c r="C65" s="47">
        <v>2007</v>
      </c>
      <c r="D65" s="47">
        <f>SUM(D63:D64)</f>
        <v>2276</v>
      </c>
      <c r="E65" s="47">
        <f>SUM(E63:E64)</f>
        <v>0</v>
      </c>
      <c r="F65" s="47">
        <f>SUM(F63:F64)</f>
        <v>0</v>
      </c>
      <c r="G65" s="47">
        <f>SUM(G63:G64)</f>
        <v>2276</v>
      </c>
      <c r="H65" s="142"/>
      <c r="I65" s="142"/>
    </row>
    <row r="66" spans="1:7" ht="12.75">
      <c r="A66" s="115"/>
      <c r="B66" s="116"/>
      <c r="C66" s="12"/>
      <c r="D66" s="64"/>
      <c r="E66" s="64"/>
      <c r="F66" s="64"/>
      <c r="G66" s="64"/>
    </row>
    <row r="67" spans="1:7" ht="12.75">
      <c r="A67" s="112">
        <v>56912</v>
      </c>
      <c r="B67" s="113" t="s">
        <v>166</v>
      </c>
      <c r="C67" s="12"/>
      <c r="D67" s="11">
        <v>10908</v>
      </c>
      <c r="E67" s="12">
        <v>0</v>
      </c>
      <c r="F67" s="12">
        <v>0</v>
      </c>
      <c r="G67" s="12">
        <f>SUM(D67:F67)</f>
        <v>10908</v>
      </c>
    </row>
    <row r="68" spans="1:7" ht="12.75" customHeight="1">
      <c r="A68" s="94"/>
      <c r="B68" s="46" t="s">
        <v>163</v>
      </c>
      <c r="C68" s="73"/>
      <c r="D68" s="1">
        <v>2945</v>
      </c>
      <c r="E68" s="1">
        <v>0</v>
      </c>
      <c r="F68" s="1">
        <v>0</v>
      </c>
      <c r="G68" s="12">
        <f>SUM(D68:F68)</f>
        <v>2945</v>
      </c>
    </row>
    <row r="69" spans="1:9" ht="12.75" customHeight="1">
      <c r="A69" s="121">
        <v>41277</v>
      </c>
      <c r="B69" s="100" t="s">
        <v>167</v>
      </c>
      <c r="C69" s="47">
        <v>13292</v>
      </c>
      <c r="D69" s="47">
        <f>(D67+D68)</f>
        <v>13853</v>
      </c>
      <c r="E69" s="47">
        <f>(E67+E68)</f>
        <v>0</v>
      </c>
      <c r="F69" s="47">
        <f>(F67+F68)</f>
        <v>0</v>
      </c>
      <c r="G69" s="47">
        <f>SUM(D69:F69)</f>
        <v>13853</v>
      </c>
      <c r="H69" s="142"/>
      <c r="I69" s="142"/>
    </row>
    <row r="70" spans="1:9" ht="12.75" customHeight="1">
      <c r="A70" s="94"/>
      <c r="B70" s="117"/>
      <c r="C70" s="73"/>
      <c r="D70" s="1"/>
      <c r="E70" s="1"/>
      <c r="F70" s="1"/>
      <c r="G70" s="73"/>
      <c r="H70" s="142"/>
      <c r="I70" s="142"/>
    </row>
    <row r="71" spans="1:7" ht="12.75" customHeight="1">
      <c r="A71" s="122">
        <v>41277</v>
      </c>
      <c r="B71" s="117" t="s">
        <v>168</v>
      </c>
      <c r="C71" s="73"/>
      <c r="D71" s="1"/>
      <c r="E71" s="1"/>
      <c r="F71" s="1"/>
      <c r="G71" s="73"/>
    </row>
    <row r="72" spans="1:7" ht="12.75">
      <c r="A72" s="94">
        <v>5421</v>
      </c>
      <c r="B72" s="46" t="s">
        <v>144</v>
      </c>
      <c r="C72" s="73"/>
      <c r="D72" s="1">
        <v>19</v>
      </c>
      <c r="E72" s="1">
        <v>0</v>
      </c>
      <c r="F72" s="1">
        <v>0</v>
      </c>
      <c r="G72" s="73">
        <f>SUM(D72:F72)</f>
        <v>19</v>
      </c>
    </row>
    <row r="73" spans="1:7" ht="12.75">
      <c r="A73" s="94">
        <v>5431</v>
      </c>
      <c r="B73" s="46" t="s">
        <v>145</v>
      </c>
      <c r="C73" s="73"/>
      <c r="D73" s="1">
        <v>85</v>
      </c>
      <c r="E73" s="1">
        <v>0</v>
      </c>
      <c r="F73" s="1">
        <v>0</v>
      </c>
      <c r="G73" s="73">
        <f aca="true" t="shared" si="2" ref="G73:G92">SUM(D73:F73)</f>
        <v>85</v>
      </c>
    </row>
    <row r="74" spans="1:7" ht="12.75">
      <c r="A74" s="94">
        <v>5441</v>
      </c>
      <c r="B74" s="46" t="s">
        <v>146</v>
      </c>
      <c r="C74" s="73"/>
      <c r="D74" s="1">
        <v>45</v>
      </c>
      <c r="E74" s="1">
        <v>0</v>
      </c>
      <c r="F74" s="1">
        <v>0</v>
      </c>
      <c r="G74" s="73">
        <f t="shared" si="2"/>
        <v>45</v>
      </c>
    </row>
    <row r="75" spans="1:7" ht="12.75">
      <c r="A75" s="94">
        <v>54711</v>
      </c>
      <c r="B75" s="46" t="s">
        <v>147</v>
      </c>
      <c r="C75" s="73"/>
      <c r="D75" s="1">
        <v>353</v>
      </c>
      <c r="E75" s="1">
        <v>0</v>
      </c>
      <c r="F75" s="1">
        <v>0</v>
      </c>
      <c r="G75" s="73">
        <f t="shared" si="2"/>
        <v>353</v>
      </c>
    </row>
    <row r="76" spans="1:7" ht="12.75">
      <c r="A76" s="94">
        <v>54712</v>
      </c>
      <c r="B76" s="108" t="s">
        <v>149</v>
      </c>
      <c r="C76" s="73"/>
      <c r="D76" s="1">
        <v>99</v>
      </c>
      <c r="E76" s="1">
        <v>0</v>
      </c>
      <c r="F76" s="1">
        <v>0</v>
      </c>
      <c r="G76" s="73">
        <f t="shared" si="2"/>
        <v>99</v>
      </c>
    </row>
    <row r="77" spans="1:7" ht="12.75">
      <c r="A77" s="94">
        <v>5481</v>
      </c>
      <c r="B77" s="46" t="s">
        <v>148</v>
      </c>
      <c r="C77" s="73"/>
      <c r="D77" s="1">
        <v>0</v>
      </c>
      <c r="E77" s="1">
        <v>0</v>
      </c>
      <c r="F77" s="1">
        <v>0</v>
      </c>
      <c r="G77" s="73">
        <f t="shared" si="2"/>
        <v>0</v>
      </c>
    </row>
    <row r="78" spans="1:7" ht="12.75">
      <c r="A78" s="94">
        <v>5491</v>
      </c>
      <c r="B78" s="46" t="s">
        <v>150</v>
      </c>
      <c r="C78" s="73"/>
      <c r="D78" s="1">
        <v>255</v>
      </c>
      <c r="E78" s="1">
        <v>0</v>
      </c>
      <c r="F78" s="1">
        <v>0</v>
      </c>
      <c r="G78" s="73">
        <f t="shared" si="2"/>
        <v>255</v>
      </c>
    </row>
    <row r="79" spans="1:7" ht="12.75">
      <c r="A79" s="94">
        <v>55111</v>
      </c>
      <c r="B79" s="46" t="s">
        <v>151</v>
      </c>
      <c r="C79" s="73"/>
      <c r="D79" s="1">
        <v>100</v>
      </c>
      <c r="E79" s="1">
        <v>0</v>
      </c>
      <c r="F79" s="1">
        <v>0</v>
      </c>
      <c r="G79" s="73">
        <f t="shared" si="2"/>
        <v>100</v>
      </c>
    </row>
    <row r="80" spans="1:7" ht="12.75">
      <c r="A80" s="94">
        <v>55112</v>
      </c>
      <c r="B80" s="46" t="s">
        <v>152</v>
      </c>
      <c r="C80" s="73"/>
      <c r="D80" s="1">
        <v>59</v>
      </c>
      <c r="E80" s="1">
        <v>0</v>
      </c>
      <c r="F80" s="1">
        <v>0</v>
      </c>
      <c r="G80" s="73">
        <f t="shared" si="2"/>
        <v>59</v>
      </c>
    </row>
    <row r="81" spans="1:7" ht="12.75">
      <c r="A81" s="94">
        <v>55214</v>
      </c>
      <c r="B81" s="46" t="s">
        <v>153</v>
      </c>
      <c r="C81" s="73"/>
      <c r="D81" s="1">
        <v>1314</v>
      </c>
      <c r="E81" s="1">
        <v>0</v>
      </c>
      <c r="F81" s="1">
        <v>0</v>
      </c>
      <c r="G81" s="73">
        <f t="shared" si="2"/>
        <v>1314</v>
      </c>
    </row>
    <row r="82" spans="1:7" ht="12.75">
      <c r="A82" s="94">
        <v>55215</v>
      </c>
      <c r="B82" s="46" t="s">
        <v>154</v>
      </c>
      <c r="C82" s="73"/>
      <c r="D82" s="1">
        <v>409</v>
      </c>
      <c r="E82" s="1">
        <v>0</v>
      </c>
      <c r="F82" s="1">
        <v>0</v>
      </c>
      <c r="G82" s="73">
        <f t="shared" si="2"/>
        <v>409</v>
      </c>
    </row>
    <row r="83" spans="1:7" ht="12.75">
      <c r="A83" s="94">
        <v>55217</v>
      </c>
      <c r="B83" s="46" t="s">
        <v>155</v>
      </c>
      <c r="C83" s="73"/>
      <c r="D83" s="1">
        <v>425</v>
      </c>
      <c r="E83" s="1">
        <v>0</v>
      </c>
      <c r="F83" s="1">
        <v>0</v>
      </c>
      <c r="G83" s="73">
        <f t="shared" si="2"/>
        <v>425</v>
      </c>
    </row>
    <row r="84" spans="1:7" ht="12.75">
      <c r="A84" s="94">
        <v>55218</v>
      </c>
      <c r="B84" s="46" t="s">
        <v>156</v>
      </c>
      <c r="C84" s="73"/>
      <c r="D84" s="1">
        <v>96</v>
      </c>
      <c r="E84" s="1">
        <v>0</v>
      </c>
      <c r="F84" s="1">
        <v>0</v>
      </c>
      <c r="G84" s="73">
        <f t="shared" si="2"/>
        <v>96</v>
      </c>
    </row>
    <row r="85" spans="1:7" ht="12.75">
      <c r="A85" s="94">
        <v>55219</v>
      </c>
      <c r="B85" s="108" t="s">
        <v>157</v>
      </c>
      <c r="C85" s="73"/>
      <c r="D85" s="1">
        <v>299</v>
      </c>
      <c r="E85" s="1">
        <v>0</v>
      </c>
      <c r="F85" s="1">
        <v>0</v>
      </c>
      <c r="G85" s="73">
        <f t="shared" si="2"/>
        <v>299</v>
      </c>
    </row>
    <row r="86" spans="1:7" ht="12.75">
      <c r="A86" s="94">
        <v>5531</v>
      </c>
      <c r="B86" s="46" t="s">
        <v>158</v>
      </c>
      <c r="C86" s="73"/>
      <c r="D86" s="1">
        <v>132</v>
      </c>
      <c r="E86" s="1">
        <v>0</v>
      </c>
      <c r="F86" s="1">
        <v>0</v>
      </c>
      <c r="G86" s="73">
        <f t="shared" si="2"/>
        <v>132</v>
      </c>
    </row>
    <row r="87" spans="1:7" ht="12.75">
      <c r="A87" s="94">
        <v>56211</v>
      </c>
      <c r="B87" s="46" t="s">
        <v>159</v>
      </c>
      <c r="C87" s="73"/>
      <c r="D87" s="1">
        <v>225</v>
      </c>
      <c r="E87" s="1">
        <v>0</v>
      </c>
      <c r="F87" s="1">
        <v>0</v>
      </c>
      <c r="G87" s="73">
        <f t="shared" si="2"/>
        <v>225</v>
      </c>
    </row>
    <row r="88" spans="1:7" ht="12.75">
      <c r="A88" s="94">
        <v>5631</v>
      </c>
      <c r="B88" s="46" t="s">
        <v>160</v>
      </c>
      <c r="C88" s="73"/>
      <c r="D88" s="1">
        <v>76</v>
      </c>
      <c r="E88" s="1">
        <v>0</v>
      </c>
      <c r="F88" s="1">
        <v>0</v>
      </c>
      <c r="G88" s="73">
        <f t="shared" si="2"/>
        <v>76</v>
      </c>
    </row>
    <row r="89" spans="1:7" ht="12.75">
      <c r="A89" s="94">
        <v>57211</v>
      </c>
      <c r="B89" s="46" t="s">
        <v>161</v>
      </c>
      <c r="C89" s="73"/>
      <c r="D89" s="1">
        <v>19</v>
      </c>
      <c r="E89" s="1">
        <v>0</v>
      </c>
      <c r="F89" s="1">
        <v>0</v>
      </c>
      <c r="G89" s="73">
        <f t="shared" si="2"/>
        <v>19</v>
      </c>
    </row>
    <row r="90" spans="1:7" ht="12.75">
      <c r="A90" s="94"/>
      <c r="B90" s="46" t="s">
        <v>162</v>
      </c>
      <c r="C90" s="73"/>
      <c r="D90" s="1">
        <f>SUM(D72:D89)</f>
        <v>4010</v>
      </c>
      <c r="E90" s="1">
        <f>SUM(E72:E89)</f>
        <v>0</v>
      </c>
      <c r="F90" s="64">
        <v>0</v>
      </c>
      <c r="G90" s="73">
        <f t="shared" si="2"/>
        <v>4010</v>
      </c>
    </row>
    <row r="91" spans="1:7" ht="12.75">
      <c r="A91" s="94"/>
      <c r="B91" s="46" t="s">
        <v>163</v>
      </c>
      <c r="C91" s="73"/>
      <c r="D91" s="1">
        <v>962</v>
      </c>
      <c r="E91" s="1">
        <v>0</v>
      </c>
      <c r="F91" s="64">
        <v>0</v>
      </c>
      <c r="G91" s="73">
        <f t="shared" si="2"/>
        <v>962</v>
      </c>
    </row>
    <row r="92" spans="1:9" ht="12.75">
      <c r="A92" s="94"/>
      <c r="B92" s="100" t="s">
        <v>165</v>
      </c>
      <c r="C92" s="47">
        <v>4972</v>
      </c>
      <c r="D92" s="47">
        <f>(D90+D91)</f>
        <v>4972</v>
      </c>
      <c r="E92" s="47">
        <f>(E90+E91)</f>
        <v>0</v>
      </c>
      <c r="F92" s="47">
        <f>(F90+F91)</f>
        <v>0</v>
      </c>
      <c r="G92" s="47">
        <f t="shared" si="2"/>
        <v>4972</v>
      </c>
      <c r="H92" s="142"/>
      <c r="I92" s="142"/>
    </row>
    <row r="93" spans="1:7" ht="12.75">
      <c r="A93" s="118"/>
      <c r="B93" s="116"/>
      <c r="C93" s="12"/>
      <c r="D93" s="12"/>
      <c r="E93" s="12"/>
      <c r="F93" s="12"/>
      <c r="G93" s="12"/>
    </row>
    <row r="94" spans="1:9" ht="26.25" customHeight="1">
      <c r="A94" s="151" t="s">
        <v>143</v>
      </c>
      <c r="B94" s="152"/>
      <c r="C94" s="47">
        <f>(C60+C65+C69+C92)</f>
        <v>27705</v>
      </c>
      <c r="D94" s="47">
        <f>(D60+D65+D69+D92)</f>
        <v>29532</v>
      </c>
      <c r="E94" s="47">
        <f>(E60+E65+E69+E92)</f>
        <v>0</v>
      </c>
      <c r="F94" s="47">
        <f>(F60+F65+F69+F92)</f>
        <v>0</v>
      </c>
      <c r="G94" s="47">
        <f>SUM(D94:F94)</f>
        <v>29532</v>
      </c>
      <c r="H94" s="142"/>
      <c r="I94" s="142"/>
    </row>
    <row r="95" spans="3:7" ht="12.75">
      <c r="C95" s="73"/>
      <c r="D95" s="1"/>
      <c r="E95" s="1"/>
      <c r="F95" s="1"/>
      <c r="G95" s="73"/>
    </row>
    <row r="96" spans="1:9" ht="24.75" customHeight="1">
      <c r="A96" s="151" t="s">
        <v>169</v>
      </c>
      <c r="B96" s="165"/>
      <c r="C96" s="47">
        <f>(C53+C94)</f>
        <v>57513</v>
      </c>
      <c r="D96" s="47">
        <f>(D53+D94)</f>
        <v>49723</v>
      </c>
      <c r="E96" s="47">
        <f>(E53+E94)</f>
        <v>0</v>
      </c>
      <c r="F96" s="47">
        <f>(F53+F94)</f>
        <v>0</v>
      </c>
      <c r="G96" s="47">
        <f>SUM(D96:F96)</f>
        <v>49723</v>
      </c>
      <c r="H96" s="142"/>
      <c r="I96" s="142"/>
    </row>
    <row r="97" spans="1:7" ht="12.75">
      <c r="A97" s="94"/>
      <c r="B97" s="46"/>
      <c r="C97" s="73"/>
      <c r="D97" s="1"/>
      <c r="E97" s="1"/>
      <c r="F97" s="1"/>
      <c r="G97" s="73"/>
    </row>
    <row r="98" spans="1:7" ht="25.5" customHeight="1">
      <c r="A98" s="155" t="s">
        <v>179</v>
      </c>
      <c r="B98" s="156"/>
      <c r="C98" s="156"/>
      <c r="D98" s="156"/>
      <c r="E98" s="156"/>
      <c r="F98" s="156"/>
      <c r="G98" s="156"/>
    </row>
    <row r="99" spans="1:7" ht="12.75">
      <c r="A99" s="109">
        <v>41275</v>
      </c>
      <c r="B99" s="103" t="s">
        <v>164</v>
      </c>
      <c r="C99" s="103"/>
      <c r="D99" s="103"/>
      <c r="E99" s="103"/>
      <c r="F99" s="103"/>
      <c r="G99" s="145"/>
    </row>
    <row r="100" spans="1:7" ht="12.75">
      <c r="A100" s="109"/>
      <c r="B100" s="103"/>
      <c r="C100" s="103"/>
      <c r="D100" s="103"/>
      <c r="E100" s="103"/>
      <c r="F100" s="103"/>
      <c r="G100" s="145"/>
    </row>
    <row r="101" spans="1:7" ht="12.75">
      <c r="A101" s="94">
        <v>511113</v>
      </c>
      <c r="B101" s="46" t="s">
        <v>180</v>
      </c>
      <c r="C101" s="73"/>
      <c r="D101" s="1">
        <v>0</v>
      </c>
      <c r="E101" s="1">
        <v>184</v>
      </c>
      <c r="F101" s="1">
        <v>0</v>
      </c>
      <c r="G101" s="73">
        <f>SUM(D101:F101)</f>
        <v>184</v>
      </c>
    </row>
    <row r="102" spans="1:9" ht="12.75">
      <c r="A102" s="94"/>
      <c r="B102" s="100" t="s">
        <v>136</v>
      </c>
      <c r="C102" s="47">
        <v>179</v>
      </c>
      <c r="D102" s="47">
        <v>0</v>
      </c>
      <c r="E102" s="47">
        <v>184</v>
      </c>
      <c r="F102" s="47">
        <v>0</v>
      </c>
      <c r="G102" s="47">
        <v>184</v>
      </c>
      <c r="H102" s="142"/>
      <c r="I102" s="142"/>
    </row>
    <row r="103" spans="1:7" ht="12.75">
      <c r="A103" s="120">
        <v>41276</v>
      </c>
      <c r="B103" s="170" t="s">
        <v>138</v>
      </c>
      <c r="C103" s="171"/>
      <c r="D103" s="171"/>
      <c r="E103" s="171"/>
      <c r="F103" s="171"/>
      <c r="G103" s="171"/>
    </row>
    <row r="104" spans="1:7" ht="12.75">
      <c r="A104" s="120"/>
      <c r="B104" s="112"/>
      <c r="C104" s="134"/>
      <c r="D104" s="134"/>
      <c r="E104" s="134"/>
      <c r="F104" s="134"/>
      <c r="G104" s="113"/>
    </row>
    <row r="105" spans="1:7" ht="25.5">
      <c r="A105" s="94">
        <v>5311</v>
      </c>
      <c r="B105" s="46" t="s">
        <v>135</v>
      </c>
      <c r="C105" s="73"/>
      <c r="D105" s="1">
        <v>0</v>
      </c>
      <c r="E105" s="1">
        <v>50</v>
      </c>
      <c r="F105" s="1">
        <v>0</v>
      </c>
      <c r="G105" s="73">
        <v>50</v>
      </c>
    </row>
    <row r="106" spans="1:9" ht="12.75">
      <c r="A106" s="94"/>
      <c r="B106" s="100" t="s">
        <v>138</v>
      </c>
      <c r="C106" s="47">
        <v>49</v>
      </c>
      <c r="D106" s="47">
        <v>0</v>
      </c>
      <c r="E106" s="47">
        <v>50</v>
      </c>
      <c r="F106" s="47">
        <v>0</v>
      </c>
      <c r="G106" s="47">
        <v>50</v>
      </c>
      <c r="H106" s="142"/>
      <c r="I106" s="142"/>
    </row>
    <row r="107" spans="1:9" ht="26.25" customHeight="1">
      <c r="A107" s="151" t="s">
        <v>181</v>
      </c>
      <c r="B107" s="152"/>
      <c r="C107" s="47">
        <f>(C102+C106)</f>
        <v>228</v>
      </c>
      <c r="D107" s="47">
        <f>(D102+D106)</f>
        <v>0</v>
      </c>
      <c r="E107" s="47">
        <f>(E102+E106)</f>
        <v>234</v>
      </c>
      <c r="F107" s="47">
        <f>(F102+F106)</f>
        <v>0</v>
      </c>
      <c r="G107" s="47">
        <f>(G102+G106)</f>
        <v>234</v>
      </c>
      <c r="H107" s="142"/>
      <c r="I107" s="142"/>
    </row>
    <row r="108" spans="1:7" ht="12.75">
      <c r="A108" s="94"/>
      <c r="B108" s="46"/>
      <c r="C108" s="73"/>
      <c r="D108" s="1"/>
      <c r="E108" s="1"/>
      <c r="F108" s="1"/>
      <c r="G108" s="73"/>
    </row>
    <row r="109" spans="1:7" ht="20.25" customHeight="1">
      <c r="A109" s="155" t="s">
        <v>182</v>
      </c>
      <c r="B109" s="156"/>
      <c r="C109" s="156"/>
      <c r="D109" s="156"/>
      <c r="E109" s="156"/>
      <c r="F109" s="156"/>
      <c r="G109" s="156"/>
    </row>
    <row r="110" spans="1:7" ht="12.75">
      <c r="A110" s="109">
        <v>41275</v>
      </c>
      <c r="B110" s="103" t="s">
        <v>164</v>
      </c>
      <c r="C110" s="103"/>
      <c r="D110" s="103"/>
      <c r="E110" s="103"/>
      <c r="F110" s="103"/>
      <c r="G110" s="145"/>
    </row>
    <row r="111" spans="1:7" ht="12.75">
      <c r="A111" s="109"/>
      <c r="B111" s="103"/>
      <c r="C111" s="103"/>
      <c r="D111" s="103"/>
      <c r="E111" s="103"/>
      <c r="F111" s="103"/>
      <c r="G111" s="145"/>
    </row>
    <row r="112" spans="1:7" ht="25.5">
      <c r="A112" s="101">
        <v>511113</v>
      </c>
      <c r="B112" s="46" t="s">
        <v>174</v>
      </c>
      <c r="C112" s="73"/>
      <c r="D112" s="1">
        <v>11441</v>
      </c>
      <c r="E112" s="1">
        <v>0</v>
      </c>
      <c r="F112" s="1">
        <v>0</v>
      </c>
      <c r="G112" s="73">
        <f>SUM(D112:F112)</f>
        <v>11441</v>
      </c>
    </row>
    <row r="113" spans="1:7" ht="12.75">
      <c r="A113" s="94">
        <v>51113</v>
      </c>
      <c r="B113" s="102" t="s">
        <v>183</v>
      </c>
      <c r="C113" s="73"/>
      <c r="D113" s="1">
        <v>0</v>
      </c>
      <c r="E113" s="1">
        <v>432</v>
      </c>
      <c r="F113" s="1">
        <v>0</v>
      </c>
      <c r="G113" s="73">
        <f>SUM(D113:F113)</f>
        <v>432</v>
      </c>
    </row>
    <row r="114" spans="1:7" ht="25.5">
      <c r="A114" s="94">
        <v>51115</v>
      </c>
      <c r="B114" s="46" t="s">
        <v>134</v>
      </c>
      <c r="C114" s="73"/>
      <c r="D114" s="1">
        <v>571</v>
      </c>
      <c r="E114" s="1">
        <v>0</v>
      </c>
      <c r="F114" s="1">
        <v>0</v>
      </c>
      <c r="G114" s="73">
        <f>SUM(D114:F114)</f>
        <v>571</v>
      </c>
    </row>
    <row r="115" spans="1:7" ht="25.5">
      <c r="A115" s="94">
        <v>512193</v>
      </c>
      <c r="B115" s="46" t="s">
        <v>176</v>
      </c>
      <c r="C115" s="73"/>
      <c r="D115" s="1">
        <v>378</v>
      </c>
      <c r="E115" s="1">
        <v>0</v>
      </c>
      <c r="F115" s="1">
        <v>0</v>
      </c>
      <c r="G115" s="73">
        <f>SUM(D115:F115)</f>
        <v>378</v>
      </c>
    </row>
    <row r="116" spans="1:7" ht="12.75">
      <c r="A116" s="94"/>
      <c r="B116" s="46" t="s">
        <v>210</v>
      </c>
      <c r="C116" s="73"/>
      <c r="D116" s="1">
        <v>0</v>
      </c>
      <c r="E116" s="1">
        <v>0</v>
      </c>
      <c r="F116" s="1">
        <v>0</v>
      </c>
      <c r="G116" s="73">
        <f>SUM(D116:F116)</f>
        <v>0</v>
      </c>
    </row>
    <row r="117" spans="1:7" ht="12.75">
      <c r="A117" s="94"/>
      <c r="B117" s="100" t="s">
        <v>136</v>
      </c>
      <c r="C117" s="47">
        <v>6405</v>
      </c>
      <c r="D117" s="47">
        <f>SUM(D112:D116)</f>
        <v>12390</v>
      </c>
      <c r="E117" s="47">
        <f>SUM(E112:E116)</f>
        <v>432</v>
      </c>
      <c r="F117" s="47">
        <f>SUM(F112:F116)</f>
        <v>0</v>
      </c>
      <c r="G117" s="47">
        <f>SUM(G112:G116)</f>
        <v>12822</v>
      </c>
    </row>
    <row r="118" spans="1:7" ht="12.75">
      <c r="A118" s="111">
        <v>41276</v>
      </c>
      <c r="B118" s="110" t="s">
        <v>138</v>
      </c>
      <c r="C118" s="73"/>
      <c r="D118" s="1"/>
      <c r="E118" s="1"/>
      <c r="F118" s="1"/>
      <c r="G118" s="73"/>
    </row>
    <row r="119" spans="1:7" ht="12.75">
      <c r="A119" s="111"/>
      <c r="B119" s="110"/>
      <c r="C119" s="73"/>
      <c r="D119" s="1"/>
      <c r="E119" s="1"/>
      <c r="F119" s="1"/>
      <c r="G119" s="73"/>
    </row>
    <row r="120" spans="1:7" ht="25.5">
      <c r="A120" s="94">
        <v>5311</v>
      </c>
      <c r="B120" s="123" t="s">
        <v>135</v>
      </c>
      <c r="C120" s="73"/>
      <c r="D120" s="1">
        <v>3243</v>
      </c>
      <c r="E120" s="1">
        <v>117</v>
      </c>
      <c r="F120" s="1">
        <v>0</v>
      </c>
      <c r="G120" s="73">
        <f>SUM(D120:F120)</f>
        <v>3360</v>
      </c>
    </row>
    <row r="121" spans="1:7" ht="25.5">
      <c r="A121" s="94">
        <v>5311</v>
      </c>
      <c r="B121" s="123" t="s">
        <v>184</v>
      </c>
      <c r="C121" s="73"/>
      <c r="D121" s="1">
        <v>102</v>
      </c>
      <c r="E121" s="1">
        <v>0</v>
      </c>
      <c r="F121" s="1"/>
      <c r="G121" s="73">
        <f>SUM(D121:F121)</f>
        <v>102</v>
      </c>
    </row>
    <row r="122" spans="1:7" ht="12.75">
      <c r="A122" s="107"/>
      <c r="B122" s="100" t="s">
        <v>138</v>
      </c>
      <c r="C122" s="47">
        <v>1729</v>
      </c>
      <c r="D122" s="47">
        <f>(D120+D121)</f>
        <v>3345</v>
      </c>
      <c r="E122" s="47">
        <f>(E120+E121)</f>
        <v>117</v>
      </c>
      <c r="F122" s="47">
        <f>(F120+F121)</f>
        <v>0</v>
      </c>
      <c r="G122" s="47">
        <f>(G120+G121)</f>
        <v>3462</v>
      </c>
    </row>
    <row r="123" spans="1:7" ht="12.75">
      <c r="A123" s="172" t="s">
        <v>185</v>
      </c>
      <c r="B123" s="173"/>
      <c r="C123" s="51">
        <f>(C117+C122)</f>
        <v>8134</v>
      </c>
      <c r="D123" s="51">
        <f>(D117+D122)</f>
        <v>15735</v>
      </c>
      <c r="E123" s="51">
        <f>(E117+E122)</f>
        <v>549</v>
      </c>
      <c r="F123" s="51">
        <f>(F117+F122)</f>
        <v>0</v>
      </c>
      <c r="G123" s="51">
        <f>(G117+G122)</f>
        <v>16284</v>
      </c>
    </row>
    <row r="124" spans="1:7" ht="12.75">
      <c r="A124" s="94"/>
      <c r="B124" s="46"/>
      <c r="C124" s="73"/>
      <c r="D124" s="1"/>
      <c r="E124" s="1"/>
      <c r="F124" s="1"/>
      <c r="G124" s="144"/>
    </row>
    <row r="125" spans="1:7" ht="16.5" customHeight="1">
      <c r="A125" s="168" t="s">
        <v>173</v>
      </c>
      <c r="B125" s="169"/>
      <c r="C125" s="169"/>
      <c r="D125" s="169"/>
      <c r="E125" s="169"/>
      <c r="F125" s="169"/>
      <c r="G125" s="169"/>
    </row>
    <row r="126" spans="1:7" ht="12.75">
      <c r="A126" s="109">
        <v>41275</v>
      </c>
      <c r="B126" s="103" t="s">
        <v>164</v>
      </c>
      <c r="C126" s="103"/>
      <c r="D126" s="103"/>
      <c r="E126" s="103"/>
      <c r="F126" s="103"/>
      <c r="G126" s="145"/>
    </row>
    <row r="127" spans="1:7" ht="12.75">
      <c r="A127" s="109"/>
      <c r="B127" s="103"/>
      <c r="C127" s="103"/>
      <c r="D127" s="103"/>
      <c r="E127" s="103"/>
      <c r="F127" s="103"/>
      <c r="G127" s="145"/>
    </row>
    <row r="128" spans="1:7" ht="25.5">
      <c r="A128" s="126">
        <v>511113</v>
      </c>
      <c r="B128" s="128" t="s">
        <v>186</v>
      </c>
      <c r="C128" s="11"/>
      <c r="D128" s="11">
        <v>0</v>
      </c>
      <c r="E128" s="11">
        <v>6867</v>
      </c>
      <c r="F128" s="11">
        <v>0</v>
      </c>
      <c r="G128" s="11">
        <f aca="true" t="shared" si="3" ref="G128:G133">SUM(D128:F128)</f>
        <v>6867</v>
      </c>
    </row>
    <row r="129" spans="1:7" ht="25.5">
      <c r="A129" s="126">
        <v>511143</v>
      </c>
      <c r="B129" s="129" t="s">
        <v>187</v>
      </c>
      <c r="C129" s="12"/>
      <c r="D129" s="11">
        <v>0</v>
      </c>
      <c r="E129" s="11">
        <v>66</v>
      </c>
      <c r="F129" s="11">
        <v>0</v>
      </c>
      <c r="G129" s="11">
        <f t="shared" si="3"/>
        <v>66</v>
      </c>
    </row>
    <row r="130" spans="1:7" ht="12.75">
      <c r="A130" s="126">
        <v>513123</v>
      </c>
      <c r="B130" s="127" t="s">
        <v>177</v>
      </c>
      <c r="C130" s="12"/>
      <c r="D130" s="64">
        <v>0</v>
      </c>
      <c r="E130" s="64">
        <v>350</v>
      </c>
      <c r="F130" s="64">
        <v>0</v>
      </c>
      <c r="G130" s="11">
        <f t="shared" si="3"/>
        <v>350</v>
      </c>
    </row>
    <row r="131" spans="1:7" ht="12.75">
      <c r="A131" s="126">
        <v>51317</v>
      </c>
      <c r="B131" s="127" t="s">
        <v>188</v>
      </c>
      <c r="C131" s="12"/>
      <c r="D131" s="64">
        <v>0</v>
      </c>
      <c r="E131" s="64">
        <v>128</v>
      </c>
      <c r="F131" s="64">
        <v>0</v>
      </c>
      <c r="G131" s="11">
        <f t="shared" si="3"/>
        <v>128</v>
      </c>
    </row>
    <row r="132" spans="1:7" ht="12.75">
      <c r="A132" s="126"/>
      <c r="B132" s="127" t="s">
        <v>210</v>
      </c>
      <c r="C132" s="12"/>
      <c r="D132" s="64">
        <v>0</v>
      </c>
      <c r="E132" s="64">
        <v>0</v>
      </c>
      <c r="F132" s="64">
        <v>0</v>
      </c>
      <c r="G132" s="11">
        <f t="shared" si="3"/>
        <v>0</v>
      </c>
    </row>
    <row r="133" spans="1:7" ht="12.75">
      <c r="A133" s="126">
        <v>52225</v>
      </c>
      <c r="B133" s="129" t="s">
        <v>189</v>
      </c>
      <c r="C133" s="12"/>
      <c r="D133" s="12">
        <v>0</v>
      </c>
      <c r="E133" s="12">
        <v>7</v>
      </c>
      <c r="F133" s="12">
        <v>0</v>
      </c>
      <c r="G133" s="11">
        <f t="shared" si="3"/>
        <v>7</v>
      </c>
    </row>
    <row r="134" spans="1:7" ht="12.75">
      <c r="A134" s="126"/>
      <c r="B134" s="100" t="s">
        <v>136</v>
      </c>
      <c r="C134" s="47">
        <v>6452</v>
      </c>
      <c r="D134" s="47">
        <f>SUM(D128:D133)</f>
        <v>0</v>
      </c>
      <c r="E134" s="47">
        <f>SUM(E128:E133)</f>
        <v>7418</v>
      </c>
      <c r="F134" s="47">
        <f>SUM(F128:F133)</f>
        <v>0</v>
      </c>
      <c r="G134" s="47">
        <f>SUM(G128:G133)</f>
        <v>7418</v>
      </c>
    </row>
    <row r="135" spans="1:7" ht="12.75">
      <c r="A135" s="120">
        <v>41276</v>
      </c>
      <c r="B135" s="170" t="s">
        <v>138</v>
      </c>
      <c r="C135" s="171"/>
      <c r="D135" s="171"/>
      <c r="E135" s="171"/>
      <c r="F135" s="171"/>
      <c r="G135" s="171"/>
    </row>
    <row r="136" spans="1:7" ht="12.75">
      <c r="A136" s="120"/>
      <c r="B136" s="112"/>
      <c r="C136" s="134"/>
      <c r="D136" s="134"/>
      <c r="E136" s="134"/>
      <c r="F136" s="134"/>
      <c r="G136" s="113"/>
    </row>
    <row r="137" spans="1:7" ht="25.5">
      <c r="A137" s="94">
        <v>5311</v>
      </c>
      <c r="B137" s="123" t="s">
        <v>135</v>
      </c>
      <c r="C137" s="73"/>
      <c r="D137" s="1">
        <v>0</v>
      </c>
      <c r="E137" s="1">
        <v>1872</v>
      </c>
      <c r="F137" s="1">
        <v>0</v>
      </c>
      <c r="G137" s="73">
        <f>SUM(D137:F137)</f>
        <v>1872</v>
      </c>
    </row>
    <row r="138" spans="1:7" ht="25.5">
      <c r="A138" s="94">
        <v>5311</v>
      </c>
      <c r="B138" s="123" t="s">
        <v>184</v>
      </c>
      <c r="C138" s="73"/>
      <c r="D138" s="1">
        <v>0</v>
      </c>
      <c r="E138" s="1">
        <v>131</v>
      </c>
      <c r="F138" s="1">
        <v>0</v>
      </c>
      <c r="G138" s="73">
        <f>SUM(D138:F138)</f>
        <v>131</v>
      </c>
    </row>
    <row r="139" spans="1:7" ht="12.75">
      <c r="A139" s="124"/>
      <c r="B139" s="100" t="s">
        <v>138</v>
      </c>
      <c r="C139" s="47">
        <v>1741</v>
      </c>
      <c r="D139" s="47">
        <f>(D137+D138)</f>
        <v>0</v>
      </c>
      <c r="E139" s="47">
        <f>(E137+E138)</f>
        <v>2003</v>
      </c>
      <c r="F139" s="47">
        <f>(F137+F138)</f>
        <v>0</v>
      </c>
      <c r="G139" s="47">
        <f>(G137+G138)</f>
        <v>2003</v>
      </c>
    </row>
    <row r="140" spans="1:7" ht="12.75">
      <c r="A140" s="124"/>
      <c r="B140" s="125"/>
      <c r="C140" s="12"/>
      <c r="D140" s="64"/>
      <c r="E140" s="64"/>
      <c r="F140" s="64"/>
      <c r="G140" s="12"/>
    </row>
    <row r="141" spans="1:7" ht="12.75">
      <c r="A141" s="112"/>
      <c r="B141" s="113" t="s">
        <v>203</v>
      </c>
      <c r="C141" s="12"/>
      <c r="D141" s="11"/>
      <c r="E141" s="12">
        <v>1779</v>
      </c>
      <c r="F141" s="12"/>
      <c r="G141" s="12">
        <f>SUM(D141:F141)</f>
        <v>1779</v>
      </c>
    </row>
    <row r="142" spans="1:7" ht="12.75">
      <c r="A142" s="94"/>
      <c r="B142" s="46" t="s">
        <v>163</v>
      </c>
      <c r="C142" s="73"/>
      <c r="D142" s="1"/>
      <c r="E142" s="1">
        <v>480</v>
      </c>
      <c r="F142" s="1"/>
      <c r="G142" s="12">
        <f>SUM(D142:F142)</f>
        <v>480</v>
      </c>
    </row>
    <row r="143" spans="1:9" ht="12.75">
      <c r="A143" s="121">
        <v>41277</v>
      </c>
      <c r="B143" s="100" t="s">
        <v>167</v>
      </c>
      <c r="C143" s="47">
        <v>1912</v>
      </c>
      <c r="D143" s="47">
        <f>(D141+D142)</f>
        <v>0</v>
      </c>
      <c r="E143" s="47">
        <f>(E141+E142)</f>
        <v>2259</v>
      </c>
      <c r="F143" s="47">
        <f>(F141+F142)</f>
        <v>0</v>
      </c>
      <c r="G143" s="47">
        <f>SUM(D143:F143)</f>
        <v>2259</v>
      </c>
      <c r="H143" s="142"/>
      <c r="I143" s="142"/>
    </row>
    <row r="144" spans="1:7" ht="12.75">
      <c r="A144" s="94"/>
      <c r="B144" s="117"/>
      <c r="C144" s="73"/>
      <c r="D144" s="1"/>
      <c r="E144" s="1"/>
      <c r="F144" s="1"/>
      <c r="G144" s="73"/>
    </row>
    <row r="145" spans="1:7" ht="12.75">
      <c r="A145" s="122">
        <v>41277</v>
      </c>
      <c r="B145" s="117" t="s">
        <v>168</v>
      </c>
      <c r="C145" s="73"/>
      <c r="D145" s="1"/>
      <c r="E145" s="1"/>
      <c r="F145" s="1"/>
      <c r="G145" s="73"/>
    </row>
    <row r="146" spans="1:7" ht="12.75">
      <c r="A146" s="94">
        <v>5421</v>
      </c>
      <c r="B146" s="46" t="s">
        <v>144</v>
      </c>
      <c r="C146" s="73"/>
      <c r="D146" s="1">
        <v>0</v>
      </c>
      <c r="E146" s="1">
        <v>10</v>
      </c>
      <c r="F146" s="1">
        <v>0</v>
      </c>
      <c r="G146" s="73">
        <f>SUM(D146:F146)</f>
        <v>10</v>
      </c>
    </row>
    <row r="147" spans="1:7" ht="12.75">
      <c r="A147" s="94">
        <v>5431</v>
      </c>
      <c r="B147" s="46" t="s">
        <v>145</v>
      </c>
      <c r="C147" s="73"/>
      <c r="D147" s="1">
        <v>0</v>
      </c>
      <c r="E147" s="1">
        <v>25</v>
      </c>
      <c r="F147" s="1">
        <v>0</v>
      </c>
      <c r="G147" s="73">
        <f aca="true" t="shared" si="4" ref="G147:G161">SUM(D147:F147)</f>
        <v>25</v>
      </c>
    </row>
    <row r="148" spans="1:7" ht="12.75">
      <c r="A148" s="94">
        <v>5441</v>
      </c>
      <c r="B148" s="46" t="s">
        <v>146</v>
      </c>
      <c r="C148" s="73"/>
      <c r="D148" s="1">
        <v>0</v>
      </c>
      <c r="E148" s="1">
        <v>10</v>
      </c>
      <c r="F148" s="1">
        <v>0</v>
      </c>
      <c r="G148" s="73">
        <f t="shared" si="4"/>
        <v>10</v>
      </c>
    </row>
    <row r="149" spans="1:7" ht="12.75">
      <c r="A149" s="94">
        <v>54711</v>
      </c>
      <c r="B149" s="46" t="s">
        <v>147</v>
      </c>
      <c r="C149" s="73"/>
      <c r="D149" s="1">
        <v>0</v>
      </c>
      <c r="E149" s="1">
        <v>53</v>
      </c>
      <c r="F149" s="1">
        <v>0</v>
      </c>
      <c r="G149" s="73">
        <f t="shared" si="4"/>
        <v>53</v>
      </c>
    </row>
    <row r="150" spans="1:7" ht="12.75">
      <c r="A150" s="94">
        <v>5481</v>
      </c>
      <c r="B150" s="46" t="s">
        <v>148</v>
      </c>
      <c r="C150" s="73"/>
      <c r="D150" s="1">
        <v>0</v>
      </c>
      <c r="E150" s="1">
        <v>0</v>
      </c>
      <c r="F150" s="1">
        <v>0</v>
      </c>
      <c r="G150" s="73">
        <f t="shared" si="4"/>
        <v>0</v>
      </c>
    </row>
    <row r="151" spans="1:7" ht="12.75">
      <c r="A151" s="94">
        <v>5491</v>
      </c>
      <c r="B151" s="46" t="s">
        <v>150</v>
      </c>
      <c r="C151" s="73"/>
      <c r="D151" s="1">
        <v>0</v>
      </c>
      <c r="E151" s="1">
        <v>74</v>
      </c>
      <c r="F151" s="1">
        <v>0</v>
      </c>
      <c r="G151" s="73">
        <f t="shared" si="4"/>
        <v>74</v>
      </c>
    </row>
    <row r="152" spans="1:7" ht="12.75">
      <c r="A152" s="94">
        <v>55214</v>
      </c>
      <c r="B152" s="46" t="s">
        <v>153</v>
      </c>
      <c r="C152" s="73"/>
      <c r="D152" s="1">
        <v>0</v>
      </c>
      <c r="E152" s="1">
        <v>700</v>
      </c>
      <c r="F152" s="1">
        <v>0</v>
      </c>
      <c r="G152" s="73">
        <f t="shared" si="4"/>
        <v>700</v>
      </c>
    </row>
    <row r="153" spans="1:7" ht="12.75">
      <c r="A153" s="94">
        <v>55215</v>
      </c>
      <c r="B153" s="46" t="s">
        <v>154</v>
      </c>
      <c r="C153" s="73"/>
      <c r="D153" s="1">
        <v>0</v>
      </c>
      <c r="E153" s="1">
        <v>160</v>
      </c>
      <c r="F153" s="1">
        <v>0</v>
      </c>
      <c r="G153" s="73">
        <f t="shared" si="4"/>
        <v>160</v>
      </c>
    </row>
    <row r="154" spans="1:7" ht="12.75">
      <c r="A154" s="94">
        <v>55217</v>
      </c>
      <c r="B154" s="46" t="s">
        <v>155</v>
      </c>
      <c r="C154" s="73"/>
      <c r="D154" s="1">
        <v>0</v>
      </c>
      <c r="E154" s="1">
        <v>150</v>
      </c>
      <c r="F154" s="1">
        <v>0</v>
      </c>
      <c r="G154" s="73">
        <f t="shared" si="4"/>
        <v>150</v>
      </c>
    </row>
    <row r="155" spans="1:7" ht="12.75">
      <c r="A155" s="94">
        <v>55218</v>
      </c>
      <c r="B155" s="46" t="s">
        <v>156</v>
      </c>
      <c r="C155" s="73"/>
      <c r="D155" s="1">
        <v>0</v>
      </c>
      <c r="E155" s="1">
        <v>30</v>
      </c>
      <c r="F155" s="1">
        <v>0</v>
      </c>
      <c r="G155" s="73">
        <f t="shared" si="4"/>
        <v>30</v>
      </c>
    </row>
    <row r="156" spans="1:7" ht="12.75">
      <c r="A156" s="94">
        <v>55219</v>
      </c>
      <c r="B156" s="108" t="s">
        <v>157</v>
      </c>
      <c r="C156" s="73"/>
      <c r="D156" s="1">
        <v>0</v>
      </c>
      <c r="E156" s="1">
        <v>377</v>
      </c>
      <c r="F156" s="1">
        <v>0</v>
      </c>
      <c r="G156" s="73">
        <f t="shared" si="4"/>
        <v>377</v>
      </c>
    </row>
    <row r="157" spans="1:7" ht="12.75">
      <c r="A157" s="94">
        <v>56211</v>
      </c>
      <c r="B157" s="46" t="s">
        <v>159</v>
      </c>
      <c r="C157" s="73"/>
      <c r="D157" s="1">
        <v>0</v>
      </c>
      <c r="E157" s="1">
        <v>10</v>
      </c>
      <c r="F157" s="1">
        <v>0</v>
      </c>
      <c r="G157" s="73">
        <f t="shared" si="4"/>
        <v>10</v>
      </c>
    </row>
    <row r="158" spans="1:7" ht="12.75">
      <c r="A158" s="94">
        <v>5631</v>
      </c>
      <c r="B158" s="46" t="s">
        <v>160</v>
      </c>
      <c r="C158" s="73"/>
      <c r="D158" s="1">
        <v>0</v>
      </c>
      <c r="E158" s="1">
        <v>12</v>
      </c>
      <c r="F158" s="1">
        <v>0</v>
      </c>
      <c r="G158" s="73">
        <f t="shared" si="4"/>
        <v>12</v>
      </c>
    </row>
    <row r="159" spans="1:7" ht="12.75">
      <c r="A159" s="94">
        <v>57211</v>
      </c>
      <c r="B159" s="46" t="s">
        <v>161</v>
      </c>
      <c r="C159" s="73"/>
      <c r="D159" s="1">
        <v>0</v>
      </c>
      <c r="E159" s="1">
        <v>4</v>
      </c>
      <c r="F159" s="1">
        <v>0</v>
      </c>
      <c r="G159" s="73">
        <f t="shared" si="4"/>
        <v>4</v>
      </c>
    </row>
    <row r="160" spans="1:7" ht="12.75">
      <c r="A160" s="94"/>
      <c r="B160" s="46" t="s">
        <v>162</v>
      </c>
      <c r="C160" s="73"/>
      <c r="D160" s="1">
        <v>0</v>
      </c>
      <c r="E160" s="1">
        <f>SUM(E146:E159)</f>
        <v>1615</v>
      </c>
      <c r="F160" s="1">
        <v>0</v>
      </c>
      <c r="G160" s="73">
        <f t="shared" si="4"/>
        <v>1615</v>
      </c>
    </row>
    <row r="161" spans="1:7" ht="12.75">
      <c r="A161" s="94"/>
      <c r="B161" s="46" t="s">
        <v>163</v>
      </c>
      <c r="C161" s="73"/>
      <c r="D161" s="1">
        <v>0</v>
      </c>
      <c r="E161" s="1">
        <v>419</v>
      </c>
      <c r="F161" s="1">
        <v>0</v>
      </c>
      <c r="G161" s="73">
        <f t="shared" si="4"/>
        <v>419</v>
      </c>
    </row>
    <row r="162" spans="2:9" ht="12.75">
      <c r="B162" s="100" t="s">
        <v>165</v>
      </c>
      <c r="C162" s="47">
        <v>2034</v>
      </c>
      <c r="D162" s="47">
        <f>(D160+D161)</f>
        <v>0</v>
      </c>
      <c r="E162" s="47">
        <f>(E160+E161)</f>
        <v>2034</v>
      </c>
      <c r="F162" s="47">
        <f>(F160+F161)</f>
        <v>0</v>
      </c>
      <c r="G162" s="47">
        <f>(G160+G161)</f>
        <v>2034</v>
      </c>
      <c r="H162" s="142"/>
      <c r="I162" s="142"/>
    </row>
    <row r="163" spans="1:9" ht="12.75">
      <c r="A163" s="172" t="s">
        <v>190</v>
      </c>
      <c r="B163" s="173"/>
      <c r="C163" s="47">
        <f>(C134+C139+C143+C162)</f>
        <v>12139</v>
      </c>
      <c r="D163" s="47">
        <f>(D134+D139+D143+D162)</f>
        <v>0</v>
      </c>
      <c r="E163" s="47">
        <f>(E134+E139+E143+E162)</f>
        <v>13714</v>
      </c>
      <c r="F163" s="47">
        <f>(F134+F139+F143+F162)</f>
        <v>0</v>
      </c>
      <c r="G163" s="47">
        <f>(G134+G139+G143+G162)</f>
        <v>13714</v>
      </c>
      <c r="H163" s="142"/>
      <c r="I163" s="142"/>
    </row>
    <row r="165" spans="1:7" ht="12.75">
      <c r="A165" s="157" t="s">
        <v>191</v>
      </c>
      <c r="B165" s="158"/>
      <c r="C165" s="119">
        <f>(C53+C94+C107+C123+C163)</f>
        <v>78014</v>
      </c>
      <c r="D165" s="119">
        <f>(D53+D94+D107+D123+D163)</f>
        <v>65458</v>
      </c>
      <c r="E165" s="119">
        <f>(E53+E94+E107+E123+E163)</f>
        <v>14497</v>
      </c>
      <c r="F165" s="119">
        <f>(F53+F94+F107+F123+F163)</f>
        <v>0</v>
      </c>
      <c r="G165" s="119">
        <f>(G53+G94+G107+G123+G163)</f>
        <v>79955</v>
      </c>
    </row>
    <row r="167" ht="12.75">
      <c r="B167" s="96" t="s">
        <v>205</v>
      </c>
    </row>
    <row r="171" spans="2:6" ht="12.75">
      <c r="B171" s="137" t="s">
        <v>24</v>
      </c>
      <c r="C171" s="147" t="s">
        <v>200</v>
      </c>
      <c r="D171" s="147"/>
      <c r="E171" s="147"/>
      <c r="F171" s="147"/>
    </row>
    <row r="172" spans="2:6" ht="12.75">
      <c r="B172" s="137" t="s">
        <v>25</v>
      </c>
      <c r="C172" s="147" t="s">
        <v>201</v>
      </c>
      <c r="D172" s="147"/>
      <c r="E172" s="147"/>
      <c r="F172" s="147"/>
    </row>
  </sheetData>
  <sheetProtection/>
  <mergeCells count="26">
    <mergeCell ref="A125:G125"/>
    <mergeCell ref="B135:G135"/>
    <mergeCell ref="A165:B165"/>
    <mergeCell ref="A98:G98"/>
    <mergeCell ref="A107:B107"/>
    <mergeCell ref="A109:G109"/>
    <mergeCell ref="B103:G103"/>
    <mergeCell ref="A123:B123"/>
    <mergeCell ref="A163:B163"/>
    <mergeCell ref="A24:B24"/>
    <mergeCell ref="A30:B30"/>
    <mergeCell ref="A96:B96"/>
    <mergeCell ref="A27:B27"/>
    <mergeCell ref="A32:B32"/>
    <mergeCell ref="A55:G55"/>
    <mergeCell ref="A94:B94"/>
    <mergeCell ref="C171:F171"/>
    <mergeCell ref="C172:F172"/>
    <mergeCell ref="A1:G1"/>
    <mergeCell ref="A4:G4"/>
    <mergeCell ref="A37:G37"/>
    <mergeCell ref="A53:B53"/>
    <mergeCell ref="A19:B19"/>
    <mergeCell ref="A38:G38"/>
    <mergeCell ref="A35:B35"/>
    <mergeCell ref="A22:B22"/>
  </mergeCells>
  <printOptions headings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8.28125" style="0" customWidth="1"/>
    <col min="3" max="3" width="4.8515625" style="0" customWidth="1"/>
    <col min="4" max="4" width="7.00390625" style="0" customWidth="1"/>
    <col min="5" max="5" width="49.8515625" style="0" customWidth="1"/>
    <col min="6" max="9" width="8.7109375" style="0" customWidth="1"/>
    <col min="10" max="10" width="10.7109375" style="2" customWidth="1"/>
    <col min="11" max="12" width="8.7109375" style="0" customWidth="1"/>
  </cols>
  <sheetData>
    <row r="1" spans="1:10" ht="12.75">
      <c r="A1" s="174" t="s">
        <v>107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 t="s">
        <v>108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4" s="9" customFormat="1" ht="52.5">
      <c r="A3" s="20" t="s">
        <v>19</v>
      </c>
      <c r="B3" s="18" t="s">
        <v>12</v>
      </c>
      <c r="C3" s="18" t="s">
        <v>13</v>
      </c>
      <c r="D3" s="18" t="s">
        <v>10</v>
      </c>
      <c r="E3" s="18" t="s">
        <v>11</v>
      </c>
      <c r="F3" s="62" t="s">
        <v>22</v>
      </c>
      <c r="G3" s="78" t="s">
        <v>109</v>
      </c>
      <c r="H3" s="78" t="s">
        <v>114</v>
      </c>
      <c r="I3" s="78" t="s">
        <v>110</v>
      </c>
      <c r="J3" s="62" t="s">
        <v>206</v>
      </c>
      <c r="K3" s="81" t="s">
        <v>26</v>
      </c>
      <c r="L3" s="24"/>
      <c r="M3" s="25"/>
      <c r="N3" s="24"/>
    </row>
    <row r="4" spans="1:14" s="9" customFormat="1" ht="15.75">
      <c r="A4" s="17" t="s">
        <v>20</v>
      </c>
      <c r="B4" s="18"/>
      <c r="C4" s="18"/>
      <c r="D4" s="18"/>
      <c r="E4" s="18"/>
      <c r="F4" s="19"/>
      <c r="G4" s="19"/>
      <c r="H4" s="19"/>
      <c r="I4" s="19"/>
      <c r="J4" s="43"/>
      <c r="K4" s="63"/>
      <c r="L4" s="26"/>
      <c r="M4" s="26"/>
      <c r="N4" s="26"/>
    </row>
    <row r="5" spans="1:14" ht="15">
      <c r="A5" s="20"/>
      <c r="B5" s="13"/>
      <c r="C5" s="13" t="s">
        <v>0</v>
      </c>
      <c r="D5" s="21"/>
      <c r="E5" s="13" t="s">
        <v>4</v>
      </c>
      <c r="F5" s="22">
        <v>4409</v>
      </c>
      <c r="G5" s="22">
        <v>4911</v>
      </c>
      <c r="H5" s="22">
        <v>629</v>
      </c>
      <c r="I5" s="22">
        <v>0</v>
      </c>
      <c r="J5" s="15">
        <f>SUM(G5:I5)</f>
        <v>5540</v>
      </c>
      <c r="K5" s="16">
        <f>(J5-F5)</f>
        <v>1131</v>
      </c>
      <c r="L5" s="28"/>
      <c r="M5" s="27"/>
      <c r="N5" s="28"/>
    </row>
    <row r="6" spans="1:14" ht="15">
      <c r="A6" s="64"/>
      <c r="B6" s="13"/>
      <c r="C6" s="13"/>
      <c r="D6" s="21"/>
      <c r="E6" s="11" t="s">
        <v>14</v>
      </c>
      <c r="F6" s="65">
        <v>0</v>
      </c>
      <c r="G6" s="65"/>
      <c r="H6" s="65">
        <v>0</v>
      </c>
      <c r="I6" s="65">
        <v>0</v>
      </c>
      <c r="J6" s="44">
        <v>0</v>
      </c>
      <c r="K6" s="16">
        <f aca="true" t="shared" si="0" ref="K6:K11">(J6-F6)</f>
        <v>0</v>
      </c>
      <c r="L6" s="30"/>
      <c r="M6" s="29"/>
      <c r="N6" s="30"/>
    </row>
    <row r="7" spans="1:14" ht="15.75">
      <c r="A7" s="64"/>
      <c r="B7" s="66" t="s">
        <v>5</v>
      </c>
      <c r="C7" s="64"/>
      <c r="D7" s="67"/>
      <c r="E7" s="66" t="s">
        <v>6</v>
      </c>
      <c r="F7" s="68">
        <f>F5</f>
        <v>4409</v>
      </c>
      <c r="G7" s="68">
        <v>4911</v>
      </c>
      <c r="H7" s="68">
        <v>629</v>
      </c>
      <c r="I7" s="68">
        <v>0</v>
      </c>
      <c r="J7" s="69">
        <v>5540</v>
      </c>
      <c r="K7" s="16">
        <f t="shared" si="0"/>
        <v>1131</v>
      </c>
      <c r="L7" s="31"/>
      <c r="M7" s="32"/>
      <c r="N7" s="31"/>
    </row>
    <row r="8" spans="1:14" s="7" customFormat="1" ht="15">
      <c r="A8" s="11"/>
      <c r="B8" s="12"/>
      <c r="C8" s="13" t="s">
        <v>0</v>
      </c>
      <c r="D8" s="14"/>
      <c r="E8" s="12" t="s">
        <v>16</v>
      </c>
      <c r="F8" s="15">
        <f>SUM(F9:F10)</f>
        <v>73605</v>
      </c>
      <c r="G8" s="15">
        <f>SUM(G9:G10)</f>
        <v>60547</v>
      </c>
      <c r="H8" s="15">
        <f>SUM(H9:H10)</f>
        <v>13868</v>
      </c>
      <c r="I8" s="15">
        <f>SUM(I9:I10)</f>
        <v>0</v>
      </c>
      <c r="J8" s="15">
        <f>SUM(J9:J10)</f>
        <v>74415</v>
      </c>
      <c r="K8" s="16">
        <f t="shared" si="0"/>
        <v>810</v>
      </c>
      <c r="L8" s="28"/>
      <c r="M8" s="27"/>
      <c r="N8" s="28"/>
    </row>
    <row r="9" spans="1:14" s="7" customFormat="1" ht="15">
      <c r="A9" s="11"/>
      <c r="B9" s="12"/>
      <c r="C9" s="13"/>
      <c r="D9" s="14"/>
      <c r="E9" s="12" t="s">
        <v>29</v>
      </c>
      <c r="F9" s="70">
        <v>45414</v>
      </c>
      <c r="G9" s="70">
        <v>59172</v>
      </c>
      <c r="H9" s="70">
        <v>7933</v>
      </c>
      <c r="I9" s="70">
        <v>0</v>
      </c>
      <c r="J9" s="71">
        <v>67105</v>
      </c>
      <c r="K9" s="16">
        <f t="shared" si="0"/>
        <v>21691</v>
      </c>
      <c r="L9" s="28"/>
      <c r="M9" s="27"/>
      <c r="N9" s="28"/>
    </row>
    <row r="10" spans="1:14" s="7" customFormat="1" ht="15">
      <c r="A10" s="11"/>
      <c r="B10" s="12"/>
      <c r="C10" s="13"/>
      <c r="D10" s="14"/>
      <c r="E10" s="12" t="s">
        <v>28</v>
      </c>
      <c r="F10" s="72">
        <v>28191</v>
      </c>
      <c r="G10" s="72">
        <v>1375</v>
      </c>
      <c r="H10" s="72">
        <v>5935</v>
      </c>
      <c r="I10" s="72">
        <v>0</v>
      </c>
      <c r="J10" s="71">
        <v>7310</v>
      </c>
      <c r="K10" s="16">
        <f t="shared" si="0"/>
        <v>-20881</v>
      </c>
      <c r="L10" s="28"/>
      <c r="M10" s="27"/>
      <c r="N10" s="28"/>
    </row>
    <row r="11" spans="1:14" ht="15.75">
      <c r="A11" s="64"/>
      <c r="B11" s="66" t="s">
        <v>17</v>
      </c>
      <c r="C11" s="64"/>
      <c r="D11" s="67"/>
      <c r="E11" s="66" t="s">
        <v>18</v>
      </c>
      <c r="F11" s="68">
        <v>73605</v>
      </c>
      <c r="G11" s="68">
        <v>60547</v>
      </c>
      <c r="H11" s="68">
        <v>13868</v>
      </c>
      <c r="I11" s="68">
        <v>0</v>
      </c>
      <c r="J11" s="69">
        <v>74415</v>
      </c>
      <c r="K11" s="16">
        <f t="shared" si="0"/>
        <v>810</v>
      </c>
      <c r="L11" s="31"/>
      <c r="M11" s="32"/>
      <c r="N11" s="31"/>
    </row>
    <row r="12" spans="1:14" ht="18">
      <c r="A12" s="51"/>
      <c r="B12" s="51"/>
      <c r="C12" s="51"/>
      <c r="D12" s="59"/>
      <c r="E12" s="60" t="s">
        <v>7</v>
      </c>
      <c r="F12" s="61">
        <f aca="true" t="shared" si="1" ref="F12:K12">F7+F11</f>
        <v>78014</v>
      </c>
      <c r="G12" s="61">
        <f t="shared" si="1"/>
        <v>65458</v>
      </c>
      <c r="H12" s="61">
        <f t="shared" si="1"/>
        <v>14497</v>
      </c>
      <c r="I12" s="61">
        <f t="shared" si="1"/>
        <v>0</v>
      </c>
      <c r="J12" s="61">
        <f t="shared" si="1"/>
        <v>79955</v>
      </c>
      <c r="K12" s="61">
        <f t="shared" si="1"/>
        <v>1941</v>
      </c>
      <c r="L12" s="33"/>
      <c r="M12" s="31"/>
      <c r="N12" s="33"/>
    </row>
    <row r="15" spans="1:4" ht="12.75">
      <c r="A15" s="177" t="s">
        <v>199</v>
      </c>
      <c r="B15" s="177"/>
      <c r="C15" s="177"/>
      <c r="D15" s="177"/>
    </row>
    <row r="17" spans="6:10" ht="12.75">
      <c r="F17" s="176" t="s">
        <v>24</v>
      </c>
      <c r="G17" s="176"/>
      <c r="H17" s="176"/>
      <c r="I17" s="176"/>
      <c r="J17" s="176"/>
    </row>
    <row r="18" spans="6:10" ht="12.75">
      <c r="F18" s="176" t="s">
        <v>25</v>
      </c>
      <c r="G18" s="176"/>
      <c r="H18" s="176"/>
      <c r="I18" s="176"/>
      <c r="J18" s="176"/>
    </row>
  </sheetData>
  <sheetProtection/>
  <mergeCells count="5">
    <mergeCell ref="A1:J1"/>
    <mergeCell ref="A2:J2"/>
    <mergeCell ref="F18:J18"/>
    <mergeCell ref="A15:D15"/>
    <mergeCell ref="F17:J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&amp;L1. melléklet, ezer 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96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7.140625" style="0" customWidth="1"/>
    <col min="3" max="3" width="8.421875" style="0" customWidth="1"/>
    <col min="4" max="4" width="33.57421875" style="0" customWidth="1"/>
    <col min="5" max="8" width="9.7109375" style="0" customWidth="1"/>
    <col min="9" max="9" width="9.7109375" style="8" customWidth="1"/>
    <col min="10" max="11" width="9.7109375" style="0" customWidth="1"/>
    <col min="12" max="12" width="9.8515625" style="0" bestFit="1" customWidth="1"/>
  </cols>
  <sheetData>
    <row r="1" spans="1:10" ht="12.75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3.5" customHeight="1" thickBot="1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4" ht="35.25" thickBot="1">
      <c r="A3" s="52" t="s">
        <v>19</v>
      </c>
      <c r="B3" s="53" t="s">
        <v>9</v>
      </c>
      <c r="C3" s="54" t="s">
        <v>10</v>
      </c>
      <c r="D3" s="54" t="s">
        <v>11</v>
      </c>
      <c r="E3" s="82" t="s">
        <v>23</v>
      </c>
      <c r="F3" s="80" t="s">
        <v>111</v>
      </c>
      <c r="G3" s="80" t="s">
        <v>112</v>
      </c>
      <c r="H3" s="80" t="s">
        <v>113</v>
      </c>
      <c r="I3" s="41" t="s">
        <v>26</v>
      </c>
      <c r="J3" s="83" t="s">
        <v>207</v>
      </c>
      <c r="K3" s="35"/>
      <c r="L3" s="34"/>
      <c r="M3" s="35"/>
      <c r="N3" s="34"/>
    </row>
    <row r="4" spans="1:14" ht="12.75">
      <c r="A4" s="55" t="s">
        <v>20</v>
      </c>
      <c r="B4" s="56" t="s">
        <v>5</v>
      </c>
      <c r="C4" s="55"/>
      <c r="D4" s="55" t="s">
        <v>8</v>
      </c>
      <c r="E4" s="57">
        <f>E5+E6+E7</f>
        <v>78014</v>
      </c>
      <c r="F4" s="57">
        <f>F5+F6+F7</f>
        <v>65458</v>
      </c>
      <c r="G4" s="57">
        <f>G5+G6+G7</f>
        <v>14497</v>
      </c>
      <c r="H4" s="57">
        <f>H5+H6+H7</f>
        <v>0</v>
      </c>
      <c r="I4" s="57">
        <f>(J4-E4)</f>
        <v>1941</v>
      </c>
      <c r="J4" s="76">
        <f>J5+J6+J7</f>
        <v>79955</v>
      </c>
      <c r="K4" s="36"/>
      <c r="L4" s="36"/>
      <c r="M4" s="36"/>
      <c r="N4" s="36"/>
    </row>
    <row r="5" spans="1:14" ht="12.75">
      <c r="A5" s="1"/>
      <c r="B5" s="10"/>
      <c r="C5" s="6">
        <v>39083</v>
      </c>
      <c r="D5" s="1" t="s">
        <v>3</v>
      </c>
      <c r="E5" s="23">
        <v>43957</v>
      </c>
      <c r="F5" s="79">
        <v>36719</v>
      </c>
      <c r="G5" s="79">
        <v>8034</v>
      </c>
      <c r="H5" s="79">
        <v>0</v>
      </c>
      <c r="I5" s="57">
        <f>(J5-E5)</f>
        <v>796</v>
      </c>
      <c r="J5" s="42">
        <f>SUM(F5:H5)</f>
        <v>44753</v>
      </c>
      <c r="K5" s="38"/>
      <c r="L5" s="37"/>
      <c r="M5" s="38"/>
      <c r="N5" s="37"/>
    </row>
    <row r="6" spans="1:14" ht="12.75">
      <c r="A6" s="1"/>
      <c r="B6" s="10"/>
      <c r="C6" s="6">
        <v>39084</v>
      </c>
      <c r="D6" s="1" t="s">
        <v>15</v>
      </c>
      <c r="E6" s="23">
        <v>11847</v>
      </c>
      <c r="F6" s="79">
        <v>9914</v>
      </c>
      <c r="G6" s="79">
        <v>2170</v>
      </c>
      <c r="H6" s="79">
        <v>0</v>
      </c>
      <c r="I6" s="57">
        <f>(J6-E6)</f>
        <v>237</v>
      </c>
      <c r="J6" s="42">
        <f>SUM(F6:H6)</f>
        <v>12084</v>
      </c>
      <c r="K6" s="38"/>
      <c r="L6" s="37"/>
      <c r="M6" s="38"/>
      <c r="N6" s="37"/>
    </row>
    <row r="7" spans="1:14" ht="13.5" thickBot="1">
      <c r="A7" s="1"/>
      <c r="B7" s="10"/>
      <c r="C7" s="6">
        <v>39085</v>
      </c>
      <c r="D7" s="1" t="s">
        <v>1</v>
      </c>
      <c r="E7" s="23">
        <v>22210</v>
      </c>
      <c r="F7" s="79">
        <v>18825</v>
      </c>
      <c r="G7" s="79">
        <v>4293</v>
      </c>
      <c r="H7" s="79">
        <v>0</v>
      </c>
      <c r="I7" s="57">
        <f>(J7-E7)</f>
        <v>908</v>
      </c>
      <c r="J7" s="42">
        <f>SUM(F7:H7)</f>
        <v>23118</v>
      </c>
      <c r="K7" s="38"/>
      <c r="L7" s="37"/>
      <c r="M7" s="38"/>
      <c r="N7" s="37"/>
    </row>
    <row r="8" spans="1:14" s="5" customFormat="1" ht="18.75" thickBot="1">
      <c r="A8" s="60"/>
      <c r="B8" s="139"/>
      <c r="C8" s="139"/>
      <c r="D8" s="138" t="s">
        <v>2</v>
      </c>
      <c r="E8" s="58">
        <f>E4</f>
        <v>78014</v>
      </c>
      <c r="F8" s="58">
        <v>65458</v>
      </c>
      <c r="G8" s="58">
        <v>14497</v>
      </c>
      <c r="H8" s="58">
        <v>0</v>
      </c>
      <c r="I8" s="58">
        <f>I4</f>
        <v>1941</v>
      </c>
      <c r="J8" s="77">
        <f>J4</f>
        <v>79955</v>
      </c>
      <c r="K8" s="40"/>
      <c r="L8" s="39"/>
      <c r="M8" s="39"/>
      <c r="N8" s="39"/>
    </row>
    <row r="9" ht="12.75">
      <c r="C9" s="4"/>
    </row>
    <row r="10" spans="1:4" ht="12.75">
      <c r="A10" s="177" t="s">
        <v>199</v>
      </c>
      <c r="B10" s="177"/>
      <c r="C10" s="177"/>
      <c r="D10" s="177"/>
    </row>
    <row r="13" spans="5:10" ht="12.75">
      <c r="E13" s="176" t="s">
        <v>24</v>
      </c>
      <c r="F13" s="176"/>
      <c r="G13" s="176"/>
      <c r="H13" s="176"/>
      <c r="I13" s="176"/>
      <c r="J13" s="176"/>
    </row>
    <row r="14" spans="5:10" ht="12.75">
      <c r="E14" s="176" t="s">
        <v>25</v>
      </c>
      <c r="F14" s="176"/>
      <c r="G14" s="176"/>
      <c r="H14" s="176"/>
      <c r="I14" s="176"/>
      <c r="J14" s="176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</sheetData>
  <sheetProtection/>
  <mergeCells count="5">
    <mergeCell ref="A1:J1"/>
    <mergeCell ref="A2:J2"/>
    <mergeCell ref="E13:J13"/>
    <mergeCell ref="E14:J14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&amp;L2. melléklet, 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25"/>
  <sheetViews>
    <sheetView zoomScalePageLayoutView="0" workbookViewId="0" topLeftCell="A1">
      <selection activeCell="D12" sqref="D11:D12"/>
    </sheetView>
  </sheetViews>
  <sheetFormatPr defaultColWidth="9.140625" defaultRowHeight="12.75"/>
  <cols>
    <col min="1" max="1" width="25.7109375" style="0" customWidth="1"/>
    <col min="2" max="4" width="7.7109375" style="0" customWidth="1"/>
    <col min="6" max="6" width="25.7109375" style="0" customWidth="1"/>
    <col min="7" max="9" width="7.7109375" style="0" customWidth="1"/>
  </cols>
  <sheetData>
    <row r="1" spans="1:10" ht="12.75">
      <c r="A1" s="183" t="s">
        <v>27</v>
      </c>
      <c r="B1" s="184"/>
      <c r="C1" s="184"/>
      <c r="D1" s="184"/>
      <c r="E1" s="184"/>
      <c r="F1" s="184"/>
      <c r="G1" s="184"/>
      <c r="H1" s="184"/>
      <c r="I1" s="184"/>
      <c r="J1" s="185"/>
    </row>
    <row r="2" spans="1:10" ht="12.75">
      <c r="A2" s="186" t="s">
        <v>32</v>
      </c>
      <c r="B2" s="179"/>
      <c r="C2" s="179"/>
      <c r="D2" s="179"/>
      <c r="E2" s="187"/>
      <c r="F2" s="187"/>
      <c r="G2" s="187"/>
      <c r="H2" s="187"/>
      <c r="I2" s="187"/>
      <c r="J2" s="188"/>
    </row>
    <row r="3" spans="1:10" ht="12.75">
      <c r="A3" s="189" t="s">
        <v>31</v>
      </c>
      <c r="B3" s="190"/>
      <c r="C3" s="190"/>
      <c r="D3" s="190"/>
      <c r="E3" s="190"/>
      <c r="F3" s="190"/>
      <c r="G3" s="190"/>
      <c r="H3" s="190"/>
      <c r="I3" s="190"/>
      <c r="J3" s="191"/>
    </row>
    <row r="4" spans="1:10" ht="56.25">
      <c r="A4" s="84"/>
      <c r="B4" s="85" t="s">
        <v>109</v>
      </c>
      <c r="C4" s="86" t="s">
        <v>115</v>
      </c>
      <c r="D4" s="85" t="s">
        <v>113</v>
      </c>
      <c r="E4" s="87" t="s">
        <v>207</v>
      </c>
      <c r="F4" s="84"/>
      <c r="G4" s="85" t="s">
        <v>109</v>
      </c>
      <c r="H4" s="86" t="s">
        <v>115</v>
      </c>
      <c r="I4" s="85" t="s">
        <v>113</v>
      </c>
      <c r="J4" s="87" t="s">
        <v>207</v>
      </c>
    </row>
    <row r="5" spans="1:10" ht="12.75">
      <c r="A5" s="84" t="s">
        <v>30</v>
      </c>
      <c r="B5" s="85"/>
      <c r="C5" s="86"/>
      <c r="D5" s="85"/>
      <c r="E5" s="87"/>
      <c r="F5" s="84" t="s">
        <v>100</v>
      </c>
      <c r="G5" s="85"/>
      <c r="H5" s="86"/>
      <c r="I5" s="85"/>
      <c r="J5" s="87"/>
    </row>
    <row r="6" spans="1:10" ht="12.75">
      <c r="A6" s="1" t="s">
        <v>30</v>
      </c>
      <c r="B6" s="1">
        <v>4911</v>
      </c>
      <c r="C6" s="1">
        <v>629</v>
      </c>
      <c r="D6" s="1"/>
      <c r="E6" s="1">
        <v>5540</v>
      </c>
      <c r="F6" s="1" t="s">
        <v>39</v>
      </c>
      <c r="G6" s="1">
        <v>36719</v>
      </c>
      <c r="H6" s="1">
        <v>8034</v>
      </c>
      <c r="I6" s="1">
        <v>0</v>
      </c>
      <c r="J6" s="1">
        <f aca="true" t="shared" si="0" ref="J6:J11">SUM(G6:I6)</f>
        <v>44753</v>
      </c>
    </row>
    <row r="7" spans="1:10" ht="12.75">
      <c r="A7" s="1" t="s">
        <v>33</v>
      </c>
      <c r="B7" s="1"/>
      <c r="C7" s="1"/>
      <c r="D7" s="1"/>
      <c r="E7" s="1">
        <v>0</v>
      </c>
      <c r="F7" s="1" t="s">
        <v>40</v>
      </c>
      <c r="G7" s="1">
        <v>9914</v>
      </c>
      <c r="H7" s="1">
        <v>2170</v>
      </c>
      <c r="I7" s="1">
        <v>0</v>
      </c>
      <c r="J7" s="1">
        <f t="shared" si="0"/>
        <v>12084</v>
      </c>
    </row>
    <row r="8" spans="1:10" ht="12.75">
      <c r="A8" s="1" t="s">
        <v>34</v>
      </c>
      <c r="B8" s="1"/>
      <c r="C8" s="1"/>
      <c r="D8" s="1"/>
      <c r="E8" s="1">
        <v>0</v>
      </c>
      <c r="F8" s="1" t="s">
        <v>41</v>
      </c>
      <c r="G8" s="1">
        <v>18825</v>
      </c>
      <c r="H8" s="1">
        <v>4293</v>
      </c>
      <c r="I8" s="1">
        <v>0</v>
      </c>
      <c r="J8" s="1">
        <f t="shared" si="0"/>
        <v>23118</v>
      </c>
    </row>
    <row r="9" spans="1:10" ht="12.75">
      <c r="A9" s="1" t="s">
        <v>35</v>
      </c>
      <c r="B9" s="1"/>
      <c r="C9" s="1"/>
      <c r="D9" s="1"/>
      <c r="E9" s="1">
        <v>0</v>
      </c>
      <c r="F9" s="1" t="s">
        <v>42</v>
      </c>
      <c r="G9" s="1"/>
      <c r="H9" s="1"/>
      <c r="I9" s="1"/>
      <c r="J9" s="1">
        <f t="shared" si="0"/>
        <v>0</v>
      </c>
    </row>
    <row r="10" spans="1:10" ht="25.5">
      <c r="A10" s="46" t="s">
        <v>116</v>
      </c>
      <c r="B10" s="46">
        <f>(B11+B12)</f>
        <v>60547</v>
      </c>
      <c r="C10" s="46">
        <f>(C11+C12)</f>
        <v>13868</v>
      </c>
      <c r="D10" s="46">
        <f>(D11+D12)</f>
        <v>0</v>
      </c>
      <c r="E10" s="46">
        <f>(E11+E12)</f>
        <v>74415</v>
      </c>
      <c r="F10" s="1" t="s">
        <v>43</v>
      </c>
      <c r="G10" s="1"/>
      <c r="H10" s="1"/>
      <c r="I10" s="1"/>
      <c r="J10" s="1">
        <f t="shared" si="0"/>
        <v>0</v>
      </c>
    </row>
    <row r="11" spans="1:10" ht="12.75">
      <c r="A11" s="89" t="s">
        <v>117</v>
      </c>
      <c r="B11" s="1">
        <v>59172</v>
      </c>
      <c r="C11" s="1">
        <v>7933</v>
      </c>
      <c r="D11" s="1">
        <v>0</v>
      </c>
      <c r="E11" s="1">
        <f>SUM(B11:D11)</f>
        <v>67105</v>
      </c>
      <c r="F11" s="1" t="s">
        <v>44</v>
      </c>
      <c r="G11" s="1"/>
      <c r="H11" s="1"/>
      <c r="I11" s="1"/>
      <c r="J11" s="1">
        <f t="shared" si="0"/>
        <v>0</v>
      </c>
    </row>
    <row r="12" spans="1:10" ht="12.75">
      <c r="A12" s="89" t="s">
        <v>118</v>
      </c>
      <c r="B12" s="1">
        <v>1375</v>
      </c>
      <c r="C12" s="1">
        <v>5935</v>
      </c>
      <c r="D12" s="1">
        <v>0</v>
      </c>
      <c r="E12" s="1">
        <f>SUM(B12:D12)</f>
        <v>7310</v>
      </c>
      <c r="F12" s="1"/>
      <c r="G12" s="1"/>
      <c r="H12" s="1"/>
      <c r="I12" s="1"/>
      <c r="J12" s="1"/>
    </row>
    <row r="13" spans="1:10" ht="12.75">
      <c r="A13" s="47" t="s">
        <v>45</v>
      </c>
      <c r="B13" s="47">
        <f>SUM(B6:B10)</f>
        <v>65458</v>
      </c>
      <c r="C13" s="47">
        <f>SUM(C6:C10)</f>
        <v>14497</v>
      </c>
      <c r="D13" s="47">
        <f>SUM(D6:D10)</f>
        <v>0</v>
      </c>
      <c r="E13" s="47">
        <f>SUM(E6:E10)</f>
        <v>79955</v>
      </c>
      <c r="F13" s="47" t="s">
        <v>46</v>
      </c>
      <c r="G13" s="47">
        <f>SUM(G6:G11)</f>
        <v>65458</v>
      </c>
      <c r="H13" s="47">
        <f>SUM(H6:H11)</f>
        <v>14497</v>
      </c>
      <c r="I13" s="47">
        <f>SUM(I6:I11)</f>
        <v>0</v>
      </c>
      <c r="J13" s="47">
        <f>SUM(J6:J11)</f>
        <v>79955</v>
      </c>
    </row>
    <row r="14" spans="1:10" ht="12.75">
      <c r="A14" s="180" t="s">
        <v>101</v>
      </c>
      <c r="B14" s="181"/>
      <c r="C14" s="181"/>
      <c r="D14" s="181"/>
      <c r="E14" s="182"/>
      <c r="F14" s="180" t="s">
        <v>102</v>
      </c>
      <c r="G14" s="181"/>
      <c r="H14" s="181"/>
      <c r="I14" s="181"/>
      <c r="J14" s="182"/>
    </row>
    <row r="15" spans="1:10" ht="12.75">
      <c r="A15" s="1" t="s">
        <v>35</v>
      </c>
      <c r="B15" s="1"/>
      <c r="C15" s="1"/>
      <c r="D15" s="1"/>
      <c r="E15" s="1">
        <v>0</v>
      </c>
      <c r="F15" s="1" t="s">
        <v>47</v>
      </c>
      <c r="G15" s="1"/>
      <c r="H15" s="1"/>
      <c r="I15" s="1"/>
      <c r="J15" s="1">
        <v>0</v>
      </c>
    </row>
    <row r="16" spans="1:10" ht="12.75">
      <c r="A16" s="88" t="s">
        <v>37</v>
      </c>
      <c r="B16" s="1"/>
      <c r="C16" s="1"/>
      <c r="D16" s="1"/>
      <c r="E16" s="1">
        <v>0</v>
      </c>
      <c r="F16" s="1" t="s">
        <v>48</v>
      </c>
      <c r="G16" s="1"/>
      <c r="H16" s="1"/>
      <c r="I16" s="1"/>
      <c r="J16" s="1">
        <v>0</v>
      </c>
    </row>
    <row r="17" spans="1:10" ht="12.75">
      <c r="A17" s="1"/>
      <c r="B17" s="1"/>
      <c r="C17" s="1"/>
      <c r="D17" s="1"/>
      <c r="E17" s="1"/>
      <c r="F17" s="1" t="s">
        <v>49</v>
      </c>
      <c r="G17" s="1"/>
      <c r="H17" s="1"/>
      <c r="I17" s="1"/>
      <c r="J17" s="1">
        <v>0</v>
      </c>
    </row>
    <row r="18" spans="1:10" ht="12.75">
      <c r="A18" s="1"/>
      <c r="B18" s="1"/>
      <c r="C18" s="1"/>
      <c r="D18" s="1"/>
      <c r="E18" s="1"/>
      <c r="F18" s="1" t="s">
        <v>43</v>
      </c>
      <c r="G18" s="1"/>
      <c r="H18" s="1"/>
      <c r="I18" s="1"/>
      <c r="J18" s="1">
        <v>0</v>
      </c>
    </row>
    <row r="19" spans="1:10" ht="12.75">
      <c r="A19" s="47" t="s">
        <v>38</v>
      </c>
      <c r="B19" s="47">
        <v>0</v>
      </c>
      <c r="C19" s="47">
        <v>0</v>
      </c>
      <c r="D19" s="47">
        <v>0</v>
      </c>
      <c r="E19" s="47">
        <v>0</v>
      </c>
      <c r="F19" s="47" t="s">
        <v>50</v>
      </c>
      <c r="G19" s="47">
        <v>0</v>
      </c>
      <c r="H19" s="47">
        <v>0</v>
      </c>
      <c r="I19" s="47">
        <v>0</v>
      </c>
      <c r="J19" s="47">
        <v>0</v>
      </c>
    </row>
    <row r="20" spans="1:10" ht="12.75">
      <c r="A20" s="48" t="s">
        <v>36</v>
      </c>
      <c r="B20" s="48">
        <f>(B13+B19)</f>
        <v>65458</v>
      </c>
      <c r="C20" s="48">
        <f>(C13+C19)</f>
        <v>14497</v>
      </c>
      <c r="D20" s="48">
        <f>(D13+D19)</f>
        <v>0</v>
      </c>
      <c r="E20" s="48">
        <f>(E13+E19)</f>
        <v>79955</v>
      </c>
      <c r="F20" s="48" t="s">
        <v>36</v>
      </c>
      <c r="G20" s="48">
        <f>(G13+G19)</f>
        <v>65458</v>
      </c>
      <c r="H20" s="48">
        <f>(H13+H19)</f>
        <v>14497</v>
      </c>
      <c r="I20" s="48">
        <f>(I13+I19)</f>
        <v>0</v>
      </c>
      <c r="J20" s="48">
        <f>(J13+J19)</f>
        <v>79955</v>
      </c>
    </row>
    <row r="22" ht="12.75">
      <c r="A22" t="s">
        <v>98</v>
      </c>
    </row>
    <row r="24" spans="6:9" ht="12.75">
      <c r="F24" s="45" t="s">
        <v>24</v>
      </c>
      <c r="G24" s="45"/>
      <c r="H24" s="45"/>
      <c r="I24" s="45"/>
    </row>
    <row r="25" spans="6:9" ht="12.75">
      <c r="F25" s="45" t="s">
        <v>99</v>
      </c>
      <c r="G25" s="45"/>
      <c r="H25" s="45"/>
      <c r="I25" s="45"/>
    </row>
  </sheetData>
  <sheetProtection/>
  <mergeCells count="5">
    <mergeCell ref="A14:E14"/>
    <mergeCell ref="F14:J14"/>
    <mergeCell ref="A1:J1"/>
    <mergeCell ref="A2:J2"/>
    <mergeCell ref="A3:J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&amp;L4. számú melléklet, ezerFt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8.28125" style="0" customWidth="1"/>
  </cols>
  <sheetData>
    <row r="1" spans="1:13" ht="12.75">
      <c r="A1" s="192" t="s">
        <v>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>
      <c r="A2" s="193" t="s">
        <v>103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>
      <c r="A3" s="51" t="s">
        <v>51</v>
      </c>
      <c r="B3" s="75" t="s">
        <v>52</v>
      </c>
      <c r="C3" s="75" t="s">
        <v>53</v>
      </c>
      <c r="D3" s="75" t="s">
        <v>54</v>
      </c>
      <c r="E3" s="75" t="s">
        <v>55</v>
      </c>
      <c r="F3" s="75" t="s">
        <v>56</v>
      </c>
      <c r="G3" s="75" t="s">
        <v>57</v>
      </c>
      <c r="H3" s="75" t="s">
        <v>58</v>
      </c>
      <c r="I3" s="75" t="s">
        <v>59</v>
      </c>
      <c r="J3" s="75" t="s">
        <v>60</v>
      </c>
      <c r="K3" s="75" t="s">
        <v>61</v>
      </c>
      <c r="L3" s="75" t="s">
        <v>62</v>
      </c>
      <c r="M3" s="75" t="s">
        <v>63</v>
      </c>
    </row>
    <row r="4" spans="1:13" ht="25.5">
      <c r="A4" s="46" t="s">
        <v>21</v>
      </c>
      <c r="B4" s="1">
        <v>25</v>
      </c>
      <c r="C4" s="1">
        <v>25</v>
      </c>
      <c r="D4" s="1">
        <v>25</v>
      </c>
      <c r="E4" s="1">
        <v>25</v>
      </c>
      <c r="F4" s="1">
        <v>25</v>
      </c>
      <c r="G4" s="1">
        <v>25</v>
      </c>
      <c r="H4" s="1">
        <v>25</v>
      </c>
      <c r="I4" s="1">
        <v>25</v>
      </c>
      <c r="J4" s="1">
        <v>25</v>
      </c>
      <c r="K4" s="1">
        <v>25</v>
      </c>
      <c r="L4" s="1">
        <v>25</v>
      </c>
      <c r="M4" s="1">
        <v>25</v>
      </c>
    </row>
    <row r="5" spans="1:13" ht="12.75">
      <c r="A5" s="51" t="s">
        <v>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7" ht="12.75">
      <c r="A7" t="s">
        <v>98</v>
      </c>
    </row>
    <row r="9" spans="9:11" ht="12.75">
      <c r="I9" s="176" t="s">
        <v>24</v>
      </c>
      <c r="J9" s="176"/>
      <c r="K9" s="176"/>
    </row>
    <row r="10" spans="9:11" ht="12.75">
      <c r="I10" s="176" t="s">
        <v>99</v>
      </c>
      <c r="J10" s="176"/>
      <c r="K10" s="176"/>
    </row>
  </sheetData>
  <sheetProtection/>
  <mergeCells count="4">
    <mergeCell ref="A1:M1"/>
    <mergeCell ref="A2:M2"/>
    <mergeCell ref="I9:K9"/>
    <mergeCell ref="I10:K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57421875" style="0" customWidth="1"/>
    <col min="2" max="14" width="8.28125" style="0" customWidth="1"/>
  </cols>
  <sheetData>
    <row r="1" spans="1:14" ht="12.75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>
      <c r="A2" s="194" t="s">
        <v>105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2.75">
      <c r="A3" s="1" t="s">
        <v>51</v>
      </c>
      <c r="B3" s="49" t="s">
        <v>52</v>
      </c>
      <c r="C3" s="49" t="s">
        <v>53</v>
      </c>
      <c r="D3" s="49" t="s">
        <v>54</v>
      </c>
      <c r="E3" s="49" t="s">
        <v>55</v>
      </c>
      <c r="F3" s="49" t="s">
        <v>56</v>
      </c>
      <c r="G3" s="49" t="s">
        <v>57</v>
      </c>
      <c r="H3" s="49" t="s">
        <v>58</v>
      </c>
      <c r="I3" s="49" t="s">
        <v>59</v>
      </c>
      <c r="J3" s="49" t="s">
        <v>60</v>
      </c>
      <c r="K3" s="49" t="s">
        <v>65</v>
      </c>
      <c r="L3" s="49" t="s">
        <v>66</v>
      </c>
      <c r="M3" s="49" t="s">
        <v>63</v>
      </c>
      <c r="N3" s="49" t="s">
        <v>67</v>
      </c>
    </row>
    <row r="4" spans="1:14" ht="25.5">
      <c r="A4" s="46" t="s">
        <v>21</v>
      </c>
      <c r="B4" s="1">
        <v>6203</v>
      </c>
      <c r="C4" s="1">
        <v>6203</v>
      </c>
      <c r="D4" s="1">
        <v>6203</v>
      </c>
      <c r="E4" s="1">
        <v>6648</v>
      </c>
      <c r="F4" s="1">
        <v>6203</v>
      </c>
      <c r="G4" s="1">
        <v>6102</v>
      </c>
      <c r="H4" s="1">
        <v>5902</v>
      </c>
      <c r="I4" s="1">
        <v>5802</v>
      </c>
      <c r="J4" s="1">
        <v>6102</v>
      </c>
      <c r="K4" s="1">
        <v>6843</v>
      </c>
      <c r="L4" s="1">
        <v>6102</v>
      </c>
      <c r="M4" s="1">
        <v>6102</v>
      </c>
      <c r="N4" s="1">
        <f>SUM(B4:M4)</f>
        <v>74415</v>
      </c>
    </row>
    <row r="5" spans="1:14" ht="12.75">
      <c r="A5" s="51" t="s">
        <v>64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>
        <f>SUM(B5:M5)</f>
        <v>0</v>
      </c>
    </row>
    <row r="7" spans="1:2" ht="12.75">
      <c r="A7" s="177" t="s">
        <v>98</v>
      </c>
      <c r="B7" s="177"/>
    </row>
    <row r="9" spans="9:11" ht="12.75">
      <c r="I9" s="176" t="s">
        <v>24</v>
      </c>
      <c r="J9" s="176"/>
      <c r="K9" s="176"/>
    </row>
    <row r="10" spans="9:11" ht="12.75">
      <c r="I10" s="176" t="s">
        <v>99</v>
      </c>
      <c r="J10" s="176"/>
      <c r="K10" s="176"/>
    </row>
  </sheetData>
  <sheetProtection/>
  <mergeCells count="5">
    <mergeCell ref="A7:B7"/>
    <mergeCell ref="I9:K9"/>
    <mergeCell ref="I10:K10"/>
    <mergeCell ref="A1:N1"/>
    <mergeCell ref="A2:N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3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27.7109375" style="0" customWidth="1"/>
    <col min="3" max="7" width="9.7109375" style="0" customWidth="1"/>
  </cols>
  <sheetData>
    <row r="1" spans="1:9" ht="12.75">
      <c r="A1" s="183" t="s">
        <v>27</v>
      </c>
      <c r="B1" s="184"/>
      <c r="C1" s="184"/>
      <c r="D1" s="184"/>
      <c r="E1" s="184"/>
      <c r="F1" s="184"/>
      <c r="G1" s="185"/>
      <c r="H1" s="50"/>
      <c r="I1" s="50"/>
    </row>
    <row r="2" spans="1:9" ht="12.75">
      <c r="A2" s="195" t="s">
        <v>106</v>
      </c>
      <c r="B2" s="194"/>
      <c r="C2" s="194"/>
      <c r="D2" s="194"/>
      <c r="E2" s="194"/>
      <c r="F2" s="194"/>
      <c r="G2" s="196"/>
      <c r="H2" s="50"/>
      <c r="I2" s="50"/>
    </row>
    <row r="3" spans="1:9" ht="38.25">
      <c r="A3" s="197" t="s">
        <v>21</v>
      </c>
      <c r="B3" s="1" t="s">
        <v>68</v>
      </c>
      <c r="C3" s="91" t="s">
        <v>69</v>
      </c>
      <c r="D3" s="90" t="s">
        <v>109</v>
      </c>
      <c r="E3" s="90" t="s">
        <v>119</v>
      </c>
      <c r="F3" s="90" t="s">
        <v>113</v>
      </c>
      <c r="G3" s="91" t="s">
        <v>208</v>
      </c>
      <c r="H3" s="50"/>
      <c r="I3" s="50"/>
    </row>
    <row r="4" spans="1:7" ht="12.75">
      <c r="A4" s="197"/>
      <c r="B4" s="1" t="s">
        <v>70</v>
      </c>
      <c r="C4" s="1">
        <v>43957</v>
      </c>
      <c r="D4" s="1">
        <v>36719</v>
      </c>
      <c r="E4" s="1">
        <v>8034</v>
      </c>
      <c r="F4" s="1">
        <v>0</v>
      </c>
      <c r="G4" s="1">
        <f>SUM(D4:F4)</f>
        <v>44753</v>
      </c>
    </row>
    <row r="5" spans="1:7" ht="12.75">
      <c r="A5" s="197"/>
      <c r="B5" s="1" t="s">
        <v>71</v>
      </c>
      <c r="C5" s="1">
        <v>11847</v>
      </c>
      <c r="D5" s="1">
        <v>9914</v>
      </c>
      <c r="E5" s="1">
        <v>2170</v>
      </c>
      <c r="F5" s="1">
        <v>0</v>
      </c>
      <c r="G5" s="1">
        <f aca="true" t="shared" si="0" ref="G5:G14">SUM(D5:F5)</f>
        <v>12084</v>
      </c>
    </row>
    <row r="6" spans="1:7" ht="12.75">
      <c r="A6" s="197"/>
      <c r="B6" s="1" t="s">
        <v>72</v>
      </c>
      <c r="C6" s="1">
        <v>22210</v>
      </c>
      <c r="D6" s="1">
        <v>18825</v>
      </c>
      <c r="E6" s="1">
        <v>4293</v>
      </c>
      <c r="F6" s="1"/>
      <c r="G6" s="1">
        <f t="shared" si="0"/>
        <v>23118</v>
      </c>
    </row>
    <row r="7" spans="1:7" ht="12.75">
      <c r="A7" s="197"/>
      <c r="B7" s="1" t="s">
        <v>73</v>
      </c>
      <c r="C7" s="1">
        <v>0</v>
      </c>
      <c r="D7" s="1"/>
      <c r="E7" s="1"/>
      <c r="F7" s="1"/>
      <c r="G7" s="1">
        <f t="shared" si="0"/>
        <v>0</v>
      </c>
    </row>
    <row r="8" spans="1:7" ht="12.75">
      <c r="A8" s="197"/>
      <c r="B8" s="1" t="s">
        <v>74</v>
      </c>
      <c r="C8" s="1">
        <v>0</v>
      </c>
      <c r="D8" s="1"/>
      <c r="E8" s="1"/>
      <c r="F8" s="1"/>
      <c r="G8" s="1">
        <f t="shared" si="0"/>
        <v>0</v>
      </c>
    </row>
    <row r="9" spans="1:7" ht="12.75">
      <c r="A9" s="197"/>
      <c r="B9" s="1" t="s">
        <v>75</v>
      </c>
      <c r="C9" s="1">
        <v>0</v>
      </c>
      <c r="D9" s="1"/>
      <c r="E9" s="1"/>
      <c r="F9" s="1"/>
      <c r="G9" s="1">
        <f t="shared" si="0"/>
        <v>0</v>
      </c>
    </row>
    <row r="10" spans="1:7" ht="12.75">
      <c r="A10" s="197"/>
      <c r="B10" s="1" t="s">
        <v>76</v>
      </c>
      <c r="C10" s="1">
        <v>0</v>
      </c>
      <c r="D10" s="1"/>
      <c r="E10" s="1"/>
      <c r="F10" s="1"/>
      <c r="G10" s="1">
        <f t="shared" si="0"/>
        <v>0</v>
      </c>
    </row>
    <row r="11" spans="1:7" ht="12.75">
      <c r="A11" s="197"/>
      <c r="B11" s="1" t="s">
        <v>77</v>
      </c>
      <c r="C11" s="1">
        <v>0</v>
      </c>
      <c r="D11" s="1"/>
      <c r="E11" s="1"/>
      <c r="F11" s="1"/>
      <c r="G11" s="1">
        <f t="shared" si="0"/>
        <v>0</v>
      </c>
    </row>
    <row r="12" spans="1:7" ht="12.75">
      <c r="A12" s="197"/>
      <c r="B12" s="1" t="s">
        <v>78</v>
      </c>
      <c r="C12" s="1">
        <v>0</v>
      </c>
      <c r="D12" s="1"/>
      <c r="E12" s="1"/>
      <c r="F12" s="1"/>
      <c r="G12" s="1">
        <f t="shared" si="0"/>
        <v>0</v>
      </c>
    </row>
    <row r="13" spans="1:7" ht="12.75">
      <c r="A13" s="197"/>
      <c r="B13" s="73" t="s">
        <v>79</v>
      </c>
      <c r="C13" s="1">
        <f>SUM(C4:C12)</f>
        <v>78014</v>
      </c>
      <c r="D13" s="1">
        <f>SUM(D4:D12)</f>
        <v>65458</v>
      </c>
      <c r="E13" s="1">
        <f>SUM(E4:E12)</f>
        <v>14497</v>
      </c>
      <c r="F13" s="1">
        <f>SUM(F4:F12)</f>
        <v>0</v>
      </c>
      <c r="G13" s="1">
        <f t="shared" si="0"/>
        <v>79955</v>
      </c>
    </row>
    <row r="14" spans="1:7" ht="12.75">
      <c r="A14" s="197"/>
      <c r="B14" s="1" t="s">
        <v>80</v>
      </c>
      <c r="C14" s="1">
        <v>0</v>
      </c>
      <c r="D14" s="1"/>
      <c r="E14" s="1"/>
      <c r="F14" s="1"/>
      <c r="G14" s="1">
        <f t="shared" si="0"/>
        <v>0</v>
      </c>
    </row>
    <row r="15" spans="1:7" ht="12.75">
      <c r="A15" s="197"/>
      <c r="B15" s="1" t="s">
        <v>43</v>
      </c>
      <c r="C15" s="1">
        <v>0</v>
      </c>
      <c r="D15" s="1"/>
      <c r="E15" s="1"/>
      <c r="F15" s="1"/>
      <c r="G15" s="1">
        <v>0</v>
      </c>
    </row>
    <row r="16" spans="1:7" ht="12.75">
      <c r="A16" s="197"/>
      <c r="B16" s="1" t="s">
        <v>81</v>
      </c>
      <c r="C16" s="1">
        <v>0</v>
      </c>
      <c r="D16" s="1"/>
      <c r="E16" s="1"/>
      <c r="F16" s="1"/>
      <c r="G16" s="1">
        <v>0</v>
      </c>
    </row>
    <row r="17" spans="1:7" ht="12.75">
      <c r="A17" s="197"/>
      <c r="B17" s="1" t="s">
        <v>82</v>
      </c>
      <c r="C17" s="1">
        <v>0</v>
      </c>
      <c r="D17" s="1"/>
      <c r="E17" s="1"/>
      <c r="F17" s="1"/>
      <c r="G17" s="1">
        <v>0</v>
      </c>
    </row>
    <row r="18" spans="1:7" ht="12.75">
      <c r="A18" s="197"/>
      <c r="B18" s="1" t="s">
        <v>83</v>
      </c>
      <c r="C18" s="1">
        <v>0</v>
      </c>
      <c r="D18" s="1"/>
      <c r="E18" s="1"/>
      <c r="F18" s="1"/>
      <c r="G18" s="1">
        <v>0</v>
      </c>
    </row>
    <row r="19" spans="1:7" ht="12.75">
      <c r="A19" s="197"/>
      <c r="B19" s="1" t="s">
        <v>84</v>
      </c>
      <c r="C19" s="1">
        <v>0</v>
      </c>
      <c r="D19" s="1"/>
      <c r="E19" s="1"/>
      <c r="F19" s="1"/>
      <c r="G19" s="1">
        <v>0</v>
      </c>
    </row>
    <row r="20" spans="1:7" ht="12.75">
      <c r="A20" s="197"/>
      <c r="B20" s="1" t="s">
        <v>85</v>
      </c>
      <c r="C20" s="1">
        <v>0</v>
      </c>
      <c r="D20" s="1"/>
      <c r="E20" s="1"/>
      <c r="F20" s="1"/>
      <c r="G20" s="1">
        <v>0</v>
      </c>
    </row>
    <row r="21" spans="1:7" ht="12.75">
      <c r="A21" s="197"/>
      <c r="B21" s="51" t="s">
        <v>97</v>
      </c>
      <c r="C21" s="51">
        <f>SUM(C13:C20)</f>
        <v>78014</v>
      </c>
      <c r="D21" s="51">
        <f>SUM(D13:D20)</f>
        <v>65458</v>
      </c>
      <c r="E21" s="51">
        <f>SUM(E13:E20)</f>
        <v>14497</v>
      </c>
      <c r="F21" s="51">
        <f>SUM(F13:F20)</f>
        <v>0</v>
      </c>
      <c r="G21" s="51">
        <f>SUM(G13:G20)</f>
        <v>79955</v>
      </c>
    </row>
    <row r="22" spans="1:7" ht="12.75">
      <c r="A22" s="197"/>
      <c r="B22" s="1" t="s">
        <v>86</v>
      </c>
      <c r="C22" s="1">
        <v>4409</v>
      </c>
      <c r="D22" s="1">
        <v>4911</v>
      </c>
      <c r="E22" s="1">
        <v>629</v>
      </c>
      <c r="F22" s="1">
        <v>0</v>
      </c>
      <c r="G22" s="51">
        <f>SUM(D22:F22)</f>
        <v>5540</v>
      </c>
    </row>
    <row r="23" spans="1:7" ht="12.75">
      <c r="A23" s="197"/>
      <c r="B23" s="1" t="s">
        <v>87</v>
      </c>
      <c r="C23" s="1">
        <v>0</v>
      </c>
      <c r="D23" s="1"/>
      <c r="E23" s="1"/>
      <c r="F23" s="1"/>
      <c r="G23" s="1">
        <v>0</v>
      </c>
    </row>
    <row r="24" spans="1:7" ht="12.75">
      <c r="A24" s="197"/>
      <c r="B24" s="1" t="s">
        <v>88</v>
      </c>
      <c r="C24" s="1">
        <v>0</v>
      </c>
      <c r="D24" s="1"/>
      <c r="E24" s="1"/>
      <c r="F24" s="1"/>
      <c r="G24" s="1">
        <v>0</v>
      </c>
    </row>
    <row r="25" spans="1:7" ht="12.75">
      <c r="A25" s="197"/>
      <c r="B25" s="1" t="s">
        <v>89</v>
      </c>
      <c r="C25" s="1">
        <v>0</v>
      </c>
      <c r="D25" s="1"/>
      <c r="E25" s="1"/>
      <c r="F25" s="1"/>
      <c r="G25" s="1">
        <v>0</v>
      </c>
    </row>
    <row r="26" spans="1:7" ht="12.75">
      <c r="A26" s="197"/>
      <c r="B26" s="1" t="s">
        <v>90</v>
      </c>
      <c r="C26" s="1">
        <v>0</v>
      </c>
      <c r="D26" s="1"/>
      <c r="E26" s="1"/>
      <c r="F26" s="1"/>
      <c r="G26" s="1">
        <v>0</v>
      </c>
    </row>
    <row r="27" spans="1:7" ht="12.75">
      <c r="A27" s="197"/>
      <c r="B27" s="1" t="s">
        <v>91</v>
      </c>
      <c r="C27" s="1">
        <v>0</v>
      </c>
      <c r="D27" s="1"/>
      <c r="E27" s="1"/>
      <c r="F27" s="1"/>
      <c r="G27" s="1">
        <v>0</v>
      </c>
    </row>
    <row r="28" spans="1:7" ht="12.75">
      <c r="A28" s="197"/>
      <c r="B28" s="1" t="s">
        <v>92</v>
      </c>
      <c r="C28" s="1">
        <v>0</v>
      </c>
      <c r="D28" s="1"/>
      <c r="E28" s="1"/>
      <c r="F28" s="1"/>
      <c r="G28" s="1">
        <v>0</v>
      </c>
    </row>
    <row r="29" spans="1:7" ht="12.75">
      <c r="A29" s="197"/>
      <c r="B29" s="1" t="s">
        <v>93</v>
      </c>
      <c r="C29" s="1">
        <f>(C30+C31)</f>
        <v>73605</v>
      </c>
      <c r="D29" s="1">
        <f>(D30+D31)</f>
        <v>60547</v>
      </c>
      <c r="E29" s="1">
        <f>(E30+E31)</f>
        <v>13868</v>
      </c>
      <c r="F29" s="1">
        <f>(F30+F31)</f>
        <v>0</v>
      </c>
      <c r="G29" s="1">
        <f>(G30+G31)</f>
        <v>74415</v>
      </c>
    </row>
    <row r="30" spans="1:7" ht="12.75">
      <c r="A30" s="197"/>
      <c r="B30" s="1" t="s">
        <v>94</v>
      </c>
      <c r="C30" s="70">
        <v>45414</v>
      </c>
      <c r="D30" s="70">
        <v>59172</v>
      </c>
      <c r="E30" s="70">
        <v>7933</v>
      </c>
      <c r="F30" s="70">
        <v>0</v>
      </c>
      <c r="G30" s="74">
        <f>SUM(D30:F30)</f>
        <v>67105</v>
      </c>
    </row>
    <row r="31" spans="1:7" ht="12.75">
      <c r="A31" s="197"/>
      <c r="B31" s="1" t="s">
        <v>95</v>
      </c>
      <c r="C31" s="72">
        <v>28191</v>
      </c>
      <c r="D31" s="72">
        <v>1375</v>
      </c>
      <c r="E31" s="72">
        <v>5935</v>
      </c>
      <c r="F31" s="72">
        <v>0</v>
      </c>
      <c r="G31" s="74">
        <f>SUM(D31:F31)</f>
        <v>7310</v>
      </c>
    </row>
    <row r="32" spans="1:7" ht="12.75">
      <c r="A32" s="197"/>
      <c r="B32" s="51" t="s">
        <v>96</v>
      </c>
      <c r="C32" s="51">
        <f>SUM(C22:C29)</f>
        <v>78014</v>
      </c>
      <c r="D32" s="51">
        <f>SUM(D22:D29)</f>
        <v>65458</v>
      </c>
      <c r="E32" s="51">
        <f>SUM(E22:E29)</f>
        <v>14497</v>
      </c>
      <c r="F32" s="51">
        <f>SUM(F22:F29)</f>
        <v>0</v>
      </c>
      <c r="G32" s="51">
        <f>SUM(G22:G29)</f>
        <v>79955</v>
      </c>
    </row>
    <row r="34" ht="12.75">
      <c r="A34" t="s">
        <v>202</v>
      </c>
    </row>
    <row r="36" spans="3:7" ht="12.75">
      <c r="C36" s="176" t="s">
        <v>24</v>
      </c>
      <c r="D36" s="176"/>
      <c r="E36" s="176"/>
      <c r="F36" s="176"/>
      <c r="G36" s="176"/>
    </row>
    <row r="37" spans="3:7" ht="12.75">
      <c r="C37" s="176" t="s">
        <v>25</v>
      </c>
      <c r="D37" s="176"/>
      <c r="E37" s="176"/>
      <c r="F37" s="176"/>
      <c r="G37" s="176"/>
    </row>
  </sheetData>
  <sheetProtection/>
  <mergeCells count="5">
    <mergeCell ref="C37:G37"/>
    <mergeCell ref="A1:G1"/>
    <mergeCell ref="A2:G2"/>
    <mergeCell ref="A3:A32"/>
    <mergeCell ref="C36:G3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2013-06-28T08:19:43Z</cp:lastPrinted>
  <dcterms:created xsi:type="dcterms:W3CDTF">2005-02-03T09:30:35Z</dcterms:created>
  <dcterms:modified xsi:type="dcterms:W3CDTF">2022-05-31T13:22:20Z</dcterms:modified>
  <cp:category/>
  <cp:version/>
  <cp:contentType/>
  <cp:contentStatus/>
</cp:coreProperties>
</file>