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618" activeTab="0"/>
  </bookViews>
  <sheets>
    <sheet name="Előterjesztés" sheetId="1" r:id="rId1"/>
    <sheet name="Költségvetés 2014. " sheetId="2" r:id="rId2"/>
    <sheet name="Bevétel" sheetId="3" r:id="rId3"/>
    <sheet name="Kiadás" sheetId="4" r:id="rId4"/>
    <sheet name="Finanszírozási ütemterv" sheetId="5" r:id="rId5"/>
    <sheet name="létszám" sheetId="6" r:id="rId6"/>
    <sheet name="Finanszírozás" sheetId="7" r:id="rId7"/>
  </sheets>
  <definedNames/>
  <calcPr fullCalcOnLoad="1"/>
</workbook>
</file>

<file path=xl/sharedStrings.xml><?xml version="1.0" encoding="utf-8"?>
<sst xmlns="http://schemas.openxmlformats.org/spreadsheetml/2006/main" count="453" uniqueCount="236">
  <si>
    <t>Máté Istvánné</t>
  </si>
  <si>
    <t>intézményvezető</t>
  </si>
  <si>
    <t>Felhalmozási kiadás</t>
  </si>
  <si>
    <t>Kötelező feladat tv. szerint</t>
  </si>
  <si>
    <t>Önként vállalt feladat</t>
  </si>
  <si>
    <t xml:space="preserve">Kötelelző feladat ÖK döntés ért. </t>
  </si>
  <si>
    <t>Intézményi ellátás díja</t>
  </si>
  <si>
    <t>ÁFA 27%</t>
  </si>
  <si>
    <t>BEVÉTEL</t>
  </si>
  <si>
    <t>Működési kiadásokhoz kapcsolódó ÁFA-visszatérülés</t>
  </si>
  <si>
    <t>Működési bevétel:</t>
  </si>
  <si>
    <t>KIADÁS</t>
  </si>
  <si>
    <t>Rendszeres személyi juttatás utáni szociális hozzájárulás</t>
  </si>
  <si>
    <t xml:space="preserve">SZEMÉLYI JUTTATÁS ÖSSZESEN: </t>
  </si>
  <si>
    <t>Nem rendszeres személyi juttatás utáni szociális hozzájárulás:</t>
  </si>
  <si>
    <t>MUNKAADÓT TERHELŐ JÁRULÉKOK:</t>
  </si>
  <si>
    <t>gyógyszer</t>
  </si>
  <si>
    <t>Irodaszer, nyomtatvány</t>
  </si>
  <si>
    <t>Könyv, folyóirat</t>
  </si>
  <si>
    <t>Szakmai készlet</t>
  </si>
  <si>
    <t>Munkaruha, Védőruha</t>
  </si>
  <si>
    <t>Egyéb készlet (tisztítószer, )</t>
  </si>
  <si>
    <t>Távközlési díjak</t>
  </si>
  <si>
    <t>Internet előfizetés</t>
  </si>
  <si>
    <t>Gázenergia szolgáltatás</t>
  </si>
  <si>
    <t>Villamosenergia szolgáltatás</t>
  </si>
  <si>
    <t>Víz és csatornadíj</t>
  </si>
  <si>
    <t>Gépek berendezések karbantartása</t>
  </si>
  <si>
    <t>Egyéb üzemeltetési, fenntartási kiadások</t>
  </si>
  <si>
    <t>Belföldi kiküldetés</t>
  </si>
  <si>
    <t>Továbbképzések költségtérítése</t>
  </si>
  <si>
    <t>Kifizetői adó céges telefon miatt</t>
  </si>
  <si>
    <t>dologi kiadások:</t>
  </si>
  <si>
    <t>ÁFA kiadás:</t>
  </si>
  <si>
    <t xml:space="preserve">SZEMÉLYI JUTTATÁS </t>
  </si>
  <si>
    <t>DOLOGI KIADÁS ÖSSZESEN:</t>
  </si>
  <si>
    <t>VÁSÁROLT ÉLELMEZÉS ÖSSZESEN:</t>
  </si>
  <si>
    <t>Dologi kiadások:</t>
  </si>
  <si>
    <t>étkezési térítési díj bevétel</t>
  </si>
  <si>
    <t>INTÉZMÉNYI BEVÉTEL MINDÖSSZESEN:</t>
  </si>
  <si>
    <t>Teljes munkaidőben foglalkoztatottak alapillatménye 6 fő</t>
  </si>
  <si>
    <t>Közalkalmazottak illetménypótléka - vezetői pótlék 2 fő</t>
  </si>
  <si>
    <t>Jubileumi jutalom 1 fő</t>
  </si>
  <si>
    <t>Gyógypedagógus alapilletménye</t>
  </si>
  <si>
    <t>Nemzetiségi nyelvpótlék 6 fő</t>
  </si>
  <si>
    <t>Nem rendszeres személyi juttatás utáni szociális hozzájárulás 27%</t>
  </si>
  <si>
    <t>Teljes munkaidőben folglakoztatott 5 fő alapilletménye</t>
  </si>
  <si>
    <t>Közalkalmazottak illteménypótléka szakmai vezetői pótlék</t>
  </si>
  <si>
    <t>889101 SZAKFELADAT KIADÁSAI ÖSSZESEN</t>
  </si>
  <si>
    <t>INTÉZMÉNYI KIADÁS MINDÖSSZESEN:</t>
  </si>
  <si>
    <t>INTÉZMÉNYI SAJÁT BEVÉTEL MINDÖSSZESEN:</t>
  </si>
  <si>
    <t>Állami normatív bevétel</t>
  </si>
  <si>
    <t>Önkormányzti hozzájárulás</t>
  </si>
  <si>
    <t>Vásárolt élelmezés bölcsőde</t>
  </si>
  <si>
    <t>Előző évi működési célú pénzmaradvány igénybevétele</t>
  </si>
  <si>
    <t>2014. évi ktgvet.</t>
  </si>
  <si>
    <t xml:space="preserve">091110 ÓVODAI NEVELÉS, ELLÁTÁS SZAKMAI FELADATAI FELADATAI </t>
  </si>
  <si>
    <t>Teljes munkaidőben foglalkoztatott 6 fő óvodapedagugs alapillatménye</t>
  </si>
  <si>
    <t>Teljes munkaidőben foglalkoztatott 6 fő dajka alapillatménye</t>
  </si>
  <si>
    <t>Teljes munkaidőben foglakoztatott 1 fő óvodatitkár alapilletménye</t>
  </si>
  <si>
    <t>ÁFA kiadás 27%</t>
  </si>
  <si>
    <t>096010 ÓVODAI INTÉZMÉNYI ÉTKEZTETÉS</t>
  </si>
  <si>
    <t>104030 BEVÉTEL ÖSSZESEN:</t>
  </si>
  <si>
    <t>megnevezés</t>
  </si>
  <si>
    <t>Intézmény sajátos bevételei</t>
  </si>
  <si>
    <t>104030 GYERMEKEK NAPKÖZBENI ELLÁTÁSA (Bölcsődei ellátás)</t>
  </si>
  <si>
    <t>Kondorosi Többsincs Óvoda és Bölcsőde</t>
  </si>
  <si>
    <t>091110 ÓVODAI NEVELÉS, ELLÁTÁS SZAKMAI FELADATAI</t>
  </si>
  <si>
    <t xml:space="preserve">096010 ÓVODAI ÉTKEZTETÉS BEVÉTEL  összesen: </t>
  </si>
  <si>
    <t>BÖLCSŐDEI ÉTKEZÉSI BEVÉTEL ÖSSZESEN:</t>
  </si>
  <si>
    <t>091110 ÓVODAI NEVELÉS SZAKMAI FELADATAI BEVÉTEL ÖSSZESEN:</t>
  </si>
  <si>
    <t>091110 ÓVODAI NEVELÉS, ELLÁTÁS SZAKMAI FELADATAI KIADÁS ÖSSZESEN:</t>
  </si>
  <si>
    <t>091140 ÓVODAI NEVELÉS, ELLÁTÁS MŰKÖDTETÉSI FELADATAI</t>
  </si>
  <si>
    <t>Iskolabusz költségei</t>
  </si>
  <si>
    <t>091140 ÓVODAI NEVELÉS, ELLÁTÁS MŰKÖDTETÉSI FELADATAI KIADÁS ÖSSZESEN:</t>
  </si>
  <si>
    <t>091120 SNI GYERMEKEK ÓVODAI NEVELÉSÉNEK SZAKMAI FELADATI KIADÁS ÖSSZESEN:</t>
  </si>
  <si>
    <t>091130  NEMZETI ETNIKAI KISEBBSÉGI  ÓVODAI NEVELÉS</t>
  </si>
  <si>
    <r>
      <t xml:space="preserve">Fejlesztőpedagógusok költségei </t>
    </r>
    <r>
      <rPr>
        <sz val="8"/>
        <rFont val="Arial"/>
        <family val="2"/>
      </rPr>
      <t>(logopédus, TSMT terapeuta, Szomatopedagógus</t>
    </r>
    <r>
      <rPr>
        <sz val="10"/>
        <rFont val="Arial"/>
        <family val="2"/>
      </rPr>
      <t>)</t>
    </r>
  </si>
  <si>
    <t>091120 SAJÁTOS NEVELÉSI IGÉNYŰ GYERMEKEK ÓVODAI NEVELÉSÉNEK SZAKMAI FELADATAI:</t>
  </si>
  <si>
    <t>091130 NEMZETISÉGI ÓVODAI NEVLÉS SZAKMAI FELADATAI KIADÁSAI ÖSSZESEN:</t>
  </si>
  <si>
    <t>Vásárolt élelmezés</t>
  </si>
  <si>
    <t xml:space="preserve">096010 ÓVODAI ÉTKEZTETÉS KIADÁS  összesen: </t>
  </si>
  <si>
    <t>104030 GYERMEKEK NAPKÖZBENI ELLÁTÁSA:</t>
  </si>
  <si>
    <t>Kereset-kiegészítés  bázis év 2%-a</t>
  </si>
  <si>
    <t>Kondorosi Többsincs Óvoda és Bölcsőde 2014. évi költségvetése kormányzati funkciók és az egységes rovatrend szerint</t>
  </si>
  <si>
    <t>KONDOROSI TÖBBSINCS ÓVODA ÉS BÖLCSŐDE 2014. ÉVI KÖLTSÉGVETÉSE</t>
  </si>
  <si>
    <t>Jogc.cs.sz.</t>
  </si>
  <si>
    <t>Előir.csop.sz.</t>
  </si>
  <si>
    <t>Megnevezés</t>
  </si>
  <si>
    <t>Kötelező feladat tv. szerint eredeti ei.</t>
  </si>
  <si>
    <t>Kötelező feladat önk. döntés ért. eredeti ei.</t>
  </si>
  <si>
    <t>Önként váll. feladat eredeti ei.</t>
  </si>
  <si>
    <t>2014. évi eredeti ei. Összesen</t>
  </si>
  <si>
    <t>I.</t>
  </si>
  <si>
    <t>B1</t>
  </si>
  <si>
    <t>Működési célú támogatások államháztartáson belülről</t>
  </si>
  <si>
    <t>B16</t>
  </si>
  <si>
    <t>Egyéb működési célú támogatások bevételei államháztartáson belülről</t>
  </si>
  <si>
    <t>II.</t>
  </si>
  <si>
    <t>B2</t>
  </si>
  <si>
    <t>Felhalmozási célú támogatások államháztartáson belülről</t>
  </si>
  <si>
    <t>B25</t>
  </si>
  <si>
    <t>Egyéb felhalmozási célú támogatások bevételei államháztartáson belülről</t>
  </si>
  <si>
    <t>III.</t>
  </si>
  <si>
    <t>B3</t>
  </si>
  <si>
    <t>Közhatalmi bevételek</t>
  </si>
  <si>
    <t>B36</t>
  </si>
  <si>
    <t>Egyéb közhatalmi bevételek</t>
  </si>
  <si>
    <t>Igazgatási szolgáltatási díjak</t>
  </si>
  <si>
    <t>IV.</t>
  </si>
  <si>
    <t>B4</t>
  </si>
  <si>
    <t>Működési bevételek</t>
  </si>
  <si>
    <t>B408</t>
  </si>
  <si>
    <t>Ebből kamatbevételek</t>
  </si>
  <si>
    <t>B410</t>
  </si>
  <si>
    <t>Egyéb működési bevételek</t>
  </si>
  <si>
    <t>VI.</t>
  </si>
  <si>
    <t>B6</t>
  </si>
  <si>
    <t>Működési célú átvett pénzeszközök</t>
  </si>
  <si>
    <t>B63</t>
  </si>
  <si>
    <t>Egyéb működési célú átvett pénzeszközök</t>
  </si>
  <si>
    <t>VIII.</t>
  </si>
  <si>
    <t>B8</t>
  </si>
  <si>
    <t>Finanszírozási bevételek</t>
  </si>
  <si>
    <t>B8131</t>
  </si>
  <si>
    <t>Előző év költségvetési maradványának igénybevétele</t>
  </si>
  <si>
    <t>IX.</t>
  </si>
  <si>
    <t>INTÉZMÉNYFINANSZÍROZÁS</t>
  </si>
  <si>
    <t>Ebből: állami bevétel</t>
  </si>
  <si>
    <t>Ebből: önkormányzati hozzájárulás</t>
  </si>
  <si>
    <t>BEVÉTELEK ÖSSZESEN:</t>
  </si>
  <si>
    <t>Jogcím csop.  sz.</t>
  </si>
  <si>
    <t>Előir.  csop.sz</t>
  </si>
  <si>
    <t>Cím, alcím, jogcím</t>
  </si>
  <si>
    <t>Működési kiadások</t>
  </si>
  <si>
    <t>K1</t>
  </si>
  <si>
    <t>Személyi kiadások</t>
  </si>
  <si>
    <t>K2</t>
  </si>
  <si>
    <t>Munkaadókat terhelő járulékok és szociális hozzájárulási adó</t>
  </si>
  <si>
    <t>K3</t>
  </si>
  <si>
    <t>Dologi kiadások</t>
  </si>
  <si>
    <t>K5</t>
  </si>
  <si>
    <t>Egyéb működési célú kiadások</t>
  </si>
  <si>
    <t>K512</t>
  </si>
  <si>
    <t>Ebből tartalékok</t>
  </si>
  <si>
    <t>Működési kiadások összesen</t>
  </si>
  <si>
    <t>Felhalmozási kiadások</t>
  </si>
  <si>
    <t>K6</t>
  </si>
  <si>
    <t>Beruházások</t>
  </si>
  <si>
    <t>K7</t>
  </si>
  <si>
    <t>Felújítások</t>
  </si>
  <si>
    <t>K8</t>
  </si>
  <si>
    <t>Egyéb felhalmozási célú kiadások</t>
  </si>
  <si>
    <t>Felhalmozási kiadások összesen</t>
  </si>
  <si>
    <t>Mindösszesen</t>
  </si>
  <si>
    <t>KONDOROSI TÖBBSINCS ÓVODA ÉS BÖLCSŐDE 2014. ÉVI KÖLTSÉGVETÉSE  - 2014. ÉVI FINANSZÍROZÁSI ÜTEMTERVE</t>
  </si>
  <si>
    <t>január</t>
  </si>
  <si>
    <t>február</t>
  </si>
  <si>
    <t>márc.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</si>
  <si>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</si>
  <si>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</si>
  <si>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</si>
  <si>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</si>
  <si>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</si>
  <si>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</si>
  <si>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</si>
  <si>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</si>
  <si>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</si>
  <si>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összesen</t>
  </si>
  <si>
    <t>KONDOROSI TÖBBSINCS ÓVODA ÉS BÖLCSŐDE</t>
  </si>
  <si>
    <t>Támogatás összesen:</t>
  </si>
  <si>
    <t>Finanszírozás</t>
  </si>
  <si>
    <t>Műk.kiadás összesen</t>
  </si>
  <si>
    <t>Kiadás mindösszesen</t>
  </si>
  <si>
    <t>Felhalmozási bevételek</t>
  </si>
  <si>
    <t>Felhalmozási célú átvett pénzeszközök</t>
  </si>
  <si>
    <t>Bevétel összesen</t>
  </si>
  <si>
    <t>Normatív támogatás</t>
  </si>
  <si>
    <t>Önkormányzati támogatás</t>
  </si>
  <si>
    <t>BEVÉTELEK MINDÖSSZESEN</t>
  </si>
  <si>
    <t>KONDOROSI TÖBBSINCS ÓVODA ÉS BÖLCSŐDE  2014. ÉVI KÖLTSÉGVETÉSE -  LÉTSZÁM</t>
  </si>
  <si>
    <t xml:space="preserve">Költségvetési szerv </t>
  </si>
  <si>
    <t>2014. évi   terv</t>
  </si>
  <si>
    <t>Megnevezése</t>
  </si>
  <si>
    <t>telj.mi.</t>
  </si>
  <si>
    <t>rész.m.i</t>
  </si>
  <si>
    <t>Közh., Közc., egyéb</t>
  </si>
  <si>
    <t>prémium év</t>
  </si>
  <si>
    <t>össz.</t>
  </si>
  <si>
    <t>fogl./fő/</t>
  </si>
  <si>
    <t>létsz./fő</t>
  </si>
  <si>
    <t xml:space="preserve">Kondorosi Többsincs Óvoda és Bölcsőde  </t>
  </si>
  <si>
    <t>Összesen:</t>
  </si>
  <si>
    <t>B10</t>
  </si>
  <si>
    <t>K11.</t>
  </si>
  <si>
    <t>K1101</t>
  </si>
  <si>
    <t>K1106</t>
  </si>
  <si>
    <t>K11</t>
  </si>
  <si>
    <t>K312</t>
  </si>
  <si>
    <t>K1103</t>
  </si>
  <si>
    <t>K332</t>
  </si>
  <si>
    <t>K311</t>
  </si>
  <si>
    <t>K334</t>
  </si>
  <si>
    <t>K331</t>
  </si>
  <si>
    <t>K322</t>
  </si>
  <si>
    <t>K341</t>
  </si>
  <si>
    <t>K352</t>
  </si>
  <si>
    <t>K337</t>
  </si>
  <si>
    <t xml:space="preserve">Kondorosi Többsincs Óvoda és Bölcsőde </t>
  </si>
  <si>
    <t>094101</t>
  </si>
  <si>
    <t>B406</t>
  </si>
  <si>
    <t>B41</t>
  </si>
  <si>
    <t>B407</t>
  </si>
  <si>
    <t>094071</t>
  </si>
  <si>
    <t>0511011</t>
  </si>
  <si>
    <t>0511061</t>
  </si>
  <si>
    <t>0511031</t>
  </si>
  <si>
    <t>0521</t>
  </si>
  <si>
    <t>053121</t>
  </si>
  <si>
    <t>053111</t>
  </si>
  <si>
    <t>053521</t>
  </si>
  <si>
    <t>0511</t>
  </si>
  <si>
    <t>053</t>
  </si>
  <si>
    <t>053221</t>
  </si>
  <si>
    <t>053311</t>
  </si>
  <si>
    <t>053341</t>
  </si>
  <si>
    <t>053371</t>
  </si>
  <si>
    <t>053411</t>
  </si>
  <si>
    <t>K336</t>
  </si>
  <si>
    <t>053361</t>
  </si>
  <si>
    <t>Kondoros, 2014. február 17.</t>
  </si>
  <si>
    <t>Kondoros, 2014. 02.17.</t>
  </si>
  <si>
    <t>Beruházás</t>
  </si>
  <si>
    <t>BERUHÁZÁS KIADÁS ÖSSZESEN:</t>
  </si>
  <si>
    <t>K</t>
  </si>
  <si>
    <t xml:space="preserve"> 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</si>
</sst>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&quot;AUD&quot;;\-#,##0&quot;AUD&quot;"/>
    <numFmt numFmtId="167" formatCode="#,##0&quot;AUD&quot;;[Red]\-#,##0&quot;AUD&quot;"/>
    <numFmt numFmtId="168" formatCode="#,##0.00&quot;AUD&quot;;\-#,##0.00&quot;AUD&quot;"/>
    <numFmt numFmtId="169" formatCode="#,##0.00&quot;AUD&quot;;[Red]\-#,##0.00&quot;AUD&quot;"/>
    <numFmt numFmtId="170" formatCode="_-* #,##0&quot;AUD&quot;_-;\-* #,##0&quot;AUD&quot;_-;_-* &quot;-&quot;&quot;AUD&quot;_-;_-@_-"/>
    <numFmt numFmtId="171" formatCode="_-* #,##0_A_U_D_-;\-* #,##0_A_U_D_-;_-* &quot;-&quot;_A_U_D_-;_-@_-"/>
    <numFmt numFmtId="172" formatCode="_-* #,##0.00&quot;AUD&quot;_-;\-* #,##0.00&quot;AUD&quot;_-;_-* &quot;-&quot;??&quot;AUD&quot;_-;_-@_-"/>
    <numFmt numFmtId="173" formatCode="_-* #,##0.00_A_U_D_-;\-* #,##0.00_A_U_D_-;_-* &quot;-&quot;??_A_U_D_-;_-@_-"/>
    <numFmt numFmtId="174" formatCode="[$-40E]yyyy\.\ mmmm\ d\."/>
    <numFmt numFmtId="175" formatCode="m\.\ d\.;@"/>
    <numFmt numFmtId="176" formatCode="#,##0.0"/>
    <numFmt numFmtId="177" formatCode="#,##0.00\ [$€-1];[Red]\-#,##0.00\ [$€-1]"/>
    <numFmt numFmtId="178" formatCode="#,##0_ ;[Red]\-#,##0\ "/>
    <numFmt numFmtId="179" formatCode="_-* #,##0\ _F_t_-;\-* #,##0\ _F_t_-;_-* &quot;-&quot;??\ _F_t_-;_-@_-"/>
    <numFmt numFmtId="180" formatCode="#,##0.00_ ;[Red]\-#,##0.00\ "/>
    <numFmt numFmtId="181" formatCode="#,##0\ [$€-1];[Red]\-#,##0\ [$€-1]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[$-40E]yy/\ mmmm;@"/>
    <numFmt numFmtId="186" formatCode="[$-40E]mmmmm\.;@"/>
    <numFmt numFmtId="187" formatCode="[$-40E]mmm/\ d\.;@"/>
    <numFmt numFmtId="188" formatCode="_-* #,##0.0\ _F_t_-;\-* #,##0.0\ _F_t_-;_-* &quot;-&quot;??\ _F_t_-;_-@_-"/>
    <numFmt numFmtId="189" formatCode="[$€-2]\ #\ ##,000_);[Red]\([$€-2]\ #\ ##,000\)"/>
    <numFmt numFmtId="190" formatCode="mmm/yyyy"/>
  </numFmts>
  <fonts count="6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0"/>
    </font>
    <font>
      <sz val="10"/>
      <color indexed="10"/>
      <name val="Arial"/>
      <family val="0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0"/>
      <name val="Cambria"/>
      <family val="1"/>
    </font>
    <font>
      <b/>
      <sz val="10"/>
      <name val="Arial CE"/>
      <family val="0"/>
    </font>
    <font>
      <b/>
      <sz val="8"/>
      <name val="Cambria"/>
      <family val="1"/>
    </font>
    <font>
      <b/>
      <sz val="12"/>
      <color indexed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1" borderId="7" applyNumberFormat="0" applyFon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8" applyNumberFormat="0" applyAlignment="0" applyProtection="0"/>
    <xf numFmtId="0" fontId="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29" borderId="1" applyNumberFormat="0" applyAlignment="0" applyProtection="0"/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wrapText="1"/>
    </xf>
    <xf numFmtId="0" fontId="4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32" borderId="10" xfId="0" applyFont="1" applyFill="1" applyBorder="1" applyAlignment="1">
      <alignment wrapText="1"/>
    </xf>
    <xf numFmtId="0" fontId="0" fillId="0" borderId="10" xfId="0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Fill="1" applyBorder="1" applyAlignment="1">
      <alignment horizontal="left" vertical="distributed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0" fillId="18" borderId="10" xfId="0" applyFill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10" xfId="0" applyNumberForma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wrapText="1"/>
    </xf>
    <xf numFmtId="0" fontId="6" fillId="18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2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/>
    </xf>
    <xf numFmtId="0" fontId="0" fillId="0" borderId="10" xfId="0" applyFont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11" xfId="0" applyFill="1" applyBorder="1" applyAlignment="1">
      <alignment/>
    </xf>
    <xf numFmtId="0" fontId="4" fillId="0" borderId="12" xfId="0" applyFont="1" applyFill="1" applyBorder="1" applyAlignment="1">
      <alignment/>
    </xf>
    <xf numFmtId="49" fontId="5" fillId="0" borderId="0" xfId="0" applyNumberFormat="1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textRotation="90" wrapText="1" shrinkToFit="1"/>
    </xf>
    <xf numFmtId="0" fontId="1" fillId="33" borderId="10" xfId="0" applyFont="1" applyFill="1" applyBorder="1" applyAlignment="1">
      <alignment horizontal="center" vertical="center" wrapText="1" shrinkToFit="1"/>
    </xf>
    <xf numFmtId="179" fontId="11" fillId="33" borderId="10" xfId="4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horizontal="right"/>
    </xf>
    <xf numFmtId="3" fontId="4" fillId="33" borderId="10" xfId="40" applyNumberFormat="1" applyFont="1" applyFill="1" applyBorder="1" applyAlignment="1">
      <alignment horizontal="right"/>
    </xf>
    <xf numFmtId="3" fontId="4" fillId="0" borderId="10" xfId="40" applyNumberFormat="1" applyFont="1" applyBorder="1" applyAlignment="1">
      <alignment horizontal="right"/>
    </xf>
    <xf numFmtId="0" fontId="5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3" fontId="14" fillId="33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/>
    </xf>
    <xf numFmtId="0" fontId="15" fillId="33" borderId="10" xfId="0" applyFont="1" applyFill="1" applyBorder="1" applyAlignment="1">
      <alignment vertical="center" wrapText="1"/>
    </xf>
    <xf numFmtId="3" fontId="16" fillId="33" borderId="1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4" fillId="0" borderId="0" xfId="0" applyNumberFormat="1" applyFont="1" applyAlignment="1">
      <alignment vertic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179" fontId="11" fillId="33" borderId="10" xfId="4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3" fontId="6" fillId="33" borderId="14" xfId="0" applyNumberFormat="1" applyFont="1" applyFill="1" applyBorder="1" applyAlignment="1">
      <alignment vertical="center" wrapText="1"/>
    </xf>
    <xf numFmtId="179" fontId="0" fillId="0" borderId="10" xfId="40" applyNumberFormat="1" applyFont="1" applyFill="1" applyBorder="1" applyAlignment="1">
      <alignment vertical="center"/>
    </xf>
    <xf numFmtId="175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16" fontId="0" fillId="0" borderId="10" xfId="0" applyNumberFormat="1" applyFont="1" applyBorder="1" applyAlignment="1">
      <alignment vertical="center" wrapText="1"/>
    </xf>
    <xf numFmtId="0" fontId="16" fillId="33" borderId="10" xfId="0" applyFont="1" applyFill="1" applyBorder="1" applyAlignment="1">
      <alignment vertical="center"/>
    </xf>
    <xf numFmtId="175" fontId="16" fillId="33" borderId="10" xfId="0" applyNumberFormat="1" applyFont="1" applyFill="1" applyBorder="1" applyAlignment="1">
      <alignment vertical="center"/>
    </xf>
    <xf numFmtId="0" fontId="16" fillId="33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175" fontId="0" fillId="0" borderId="10" xfId="0" applyNumberFormat="1" applyFont="1" applyFill="1" applyBorder="1" applyAlignment="1">
      <alignment vertical="center"/>
    </xf>
    <xf numFmtId="175" fontId="0" fillId="0" borderId="10" xfId="0" applyNumberFormat="1" applyBorder="1" applyAlignment="1">
      <alignment/>
    </xf>
    <xf numFmtId="3" fontId="0" fillId="0" borderId="10" xfId="4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75" fontId="0" fillId="33" borderId="10" xfId="0" applyNumberFormat="1" applyFont="1" applyFill="1" applyBorder="1" applyAlignment="1">
      <alignment vertical="center"/>
    </xf>
    <xf numFmtId="3" fontId="0" fillId="33" borderId="10" xfId="40" applyNumberFormat="1" applyFont="1" applyFill="1" applyBorder="1" applyAlignment="1">
      <alignment vertical="center"/>
    </xf>
    <xf numFmtId="3" fontId="4" fillId="33" borderId="10" xfId="40" applyNumberFormat="1" applyFont="1" applyFill="1" applyBorder="1" applyAlignment="1">
      <alignment vertical="center"/>
    </xf>
    <xf numFmtId="179" fontId="0" fillId="0" borderId="0" xfId="40" applyNumberFormat="1" applyFont="1" applyAlignment="1">
      <alignment vertical="center"/>
    </xf>
    <xf numFmtId="179" fontId="0" fillId="0" borderId="0" xfId="40" applyNumberFormat="1" applyFont="1" applyAlignment="1">
      <alignment vertical="center"/>
    </xf>
    <xf numFmtId="0" fontId="19" fillId="33" borderId="10" xfId="0" applyFont="1" applyFill="1" applyBorder="1" applyAlignment="1">
      <alignment horizontal="centerContinuous" vertical="center" wrapText="1"/>
    </xf>
    <xf numFmtId="0" fontId="20" fillId="33" borderId="10" xfId="0" applyFont="1" applyFill="1" applyBorder="1" applyAlignment="1">
      <alignment horizontal="centerContinuous" vertical="center" wrapText="1"/>
    </xf>
    <xf numFmtId="0" fontId="21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 wrapText="1"/>
    </xf>
    <xf numFmtId="0" fontId="19" fillId="33" borderId="10" xfId="0" applyFont="1" applyFill="1" applyBorder="1" applyAlignment="1">
      <alignment vertical="center" wrapText="1"/>
    </xf>
    <xf numFmtId="3" fontId="20" fillId="33" borderId="10" xfId="0" applyNumberFormat="1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10" xfId="56" applyFont="1" applyBorder="1" applyAlignment="1">
      <alignment horizontal="center" vertical="center"/>
      <protection/>
    </xf>
    <xf numFmtId="3" fontId="0" fillId="0" borderId="10" xfId="40" applyNumberFormat="1" applyFont="1" applyBorder="1" applyAlignment="1">
      <alignment/>
    </xf>
    <xf numFmtId="3" fontId="4" fillId="0" borderId="10" xfId="40" applyNumberFormat="1" applyFont="1" applyBorder="1" applyAlignment="1">
      <alignment/>
    </xf>
    <xf numFmtId="0" fontId="16" fillId="33" borderId="10" xfId="0" applyFont="1" applyFill="1" applyBorder="1" applyAlignment="1">
      <alignment/>
    </xf>
    <xf numFmtId="3" fontId="16" fillId="33" borderId="10" xfId="40" applyNumberFormat="1" applyFont="1" applyFill="1" applyBorder="1" applyAlignment="1">
      <alignment/>
    </xf>
    <xf numFmtId="3" fontId="0" fillId="0" borderId="10" xfId="4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3" fontId="4" fillId="33" borderId="10" xfId="40" applyNumberFormat="1" applyFont="1" applyFill="1" applyBorder="1" applyAlignment="1">
      <alignment/>
    </xf>
    <xf numFmtId="3" fontId="0" fillId="0" borderId="0" xfId="40" applyNumberFormat="1" applyFont="1" applyAlignment="1">
      <alignment/>
    </xf>
    <xf numFmtId="0" fontId="12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5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/>
    </xf>
    <xf numFmtId="49" fontId="1" fillId="0" borderId="12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vertical="distributed" wrapText="1"/>
    </xf>
    <xf numFmtId="49" fontId="4" fillId="0" borderId="11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2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179" fontId="0" fillId="0" borderId="10" xfId="40" applyNumberFormat="1" applyFont="1" applyFill="1" applyBorder="1" applyAlignment="1">
      <alignment horizontal="right" vertical="center"/>
    </xf>
    <xf numFmtId="179" fontId="0" fillId="0" borderId="10" xfId="40" applyNumberFormat="1" applyFon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3" fontId="0" fillId="0" borderId="10" xfId="40" applyNumberFormat="1" applyFont="1" applyBorder="1" applyAlignment="1">
      <alignment horizontal="right" vertical="center"/>
    </xf>
    <xf numFmtId="3" fontId="4" fillId="33" borderId="10" xfId="40" applyNumberFormat="1" applyFont="1" applyFill="1" applyBorder="1" applyAlignment="1">
      <alignment horizontal="right" vertical="center"/>
    </xf>
    <xf numFmtId="0" fontId="4" fillId="32" borderId="12" xfId="0" applyFont="1" applyFill="1" applyBorder="1" applyAlignment="1">
      <alignment wrapText="1"/>
    </xf>
    <xf numFmtId="49" fontId="1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3" fontId="16" fillId="33" borderId="10" xfId="40" applyNumberFormat="1" applyFont="1" applyFill="1" applyBorder="1" applyAlignment="1">
      <alignment horizontal="right" vertical="center"/>
    </xf>
    <xf numFmtId="3" fontId="16" fillId="33" borderId="10" xfId="4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34" borderId="12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6" fillId="18" borderId="11" xfId="0" applyFont="1" applyFill="1" applyBorder="1" applyAlignment="1">
      <alignment horizontal="left" wrapText="1"/>
    </xf>
    <xf numFmtId="0" fontId="6" fillId="18" borderId="12" xfId="0" applyFont="1" applyFill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6" fillId="32" borderId="11" xfId="0" applyFont="1" applyFill="1" applyBorder="1" applyAlignment="1">
      <alignment horizontal="left" vertical="distributed" wrapText="1"/>
    </xf>
    <xf numFmtId="0" fontId="6" fillId="32" borderId="12" xfId="0" applyFont="1" applyFill="1" applyBorder="1" applyAlignment="1">
      <alignment horizontal="left" vertical="distributed" wrapText="1"/>
    </xf>
    <xf numFmtId="0" fontId="6" fillId="32" borderId="11" xfId="0" applyFont="1" applyFill="1" applyBorder="1" applyAlignment="1">
      <alignment horizontal="left" wrapText="1"/>
    </xf>
    <xf numFmtId="0" fontId="6" fillId="32" borderId="12" xfId="0" applyFont="1" applyFill="1" applyBorder="1" applyAlignment="1">
      <alignment horizontal="left" wrapText="1"/>
    </xf>
    <xf numFmtId="0" fontId="10" fillId="18" borderId="11" xfId="0" applyFont="1" applyFill="1" applyBorder="1" applyAlignment="1">
      <alignment horizontal="left" wrapText="1"/>
    </xf>
    <xf numFmtId="0" fontId="10" fillId="18" borderId="12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4" fillId="0" borderId="14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6" fillId="32" borderId="11" xfId="0" applyFont="1" applyFill="1" applyBorder="1" applyAlignment="1">
      <alignment horizontal="left"/>
    </xf>
    <xf numFmtId="0" fontId="6" fillId="32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vertical="distributed" wrapText="1"/>
    </xf>
    <xf numFmtId="0" fontId="4" fillId="0" borderId="12" xfId="0" applyFont="1" applyFill="1" applyBorder="1" applyAlignment="1">
      <alignment horizontal="left" vertical="distributed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32" borderId="11" xfId="0" applyFont="1" applyFill="1" applyBorder="1" applyAlignment="1">
      <alignment horizontal="left" wrapText="1"/>
    </xf>
    <xf numFmtId="0" fontId="4" fillId="32" borderId="12" xfId="0" applyFont="1" applyFill="1" applyBorder="1" applyAlignment="1">
      <alignment horizontal="left" wrapText="1"/>
    </xf>
    <xf numFmtId="3" fontId="0" fillId="0" borderId="0" xfId="0" applyNumberFormat="1" applyFont="1" applyAlignment="1">
      <alignment horizont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 shrinkToFit="1"/>
    </xf>
    <xf numFmtId="0" fontId="0" fillId="0" borderId="0" xfId="0" applyAlignment="1">
      <alignment horizontal="left"/>
    </xf>
    <xf numFmtId="179" fontId="0" fillId="0" borderId="0" xfId="40" applyNumberFormat="1" applyFont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16" fillId="0" borderId="15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40" applyNumberFormat="1" applyFont="1" applyAlignment="1">
      <alignment horizontal="center"/>
    </xf>
    <xf numFmtId="0" fontId="23" fillId="0" borderId="14" xfId="56" applyFont="1" applyFill="1" applyBorder="1" applyAlignment="1">
      <alignment horizontal="center"/>
      <protection/>
    </xf>
    <xf numFmtId="0" fontId="23" fillId="0" borderId="11" xfId="56" applyFont="1" applyFill="1" applyBorder="1" applyAlignment="1">
      <alignment horizontal="center"/>
      <protection/>
    </xf>
    <xf numFmtId="0" fontId="23" fillId="0" borderId="12" xfId="56" applyFont="1" applyFill="1" applyBorder="1" applyAlignment="1">
      <alignment horizontal="center"/>
      <protection/>
    </xf>
    <xf numFmtId="0" fontId="8" fillId="33" borderId="16" xfId="0" applyFont="1" applyFill="1" applyBorder="1" applyAlignment="1">
      <alignment horizontal="center" vertical="center" textRotation="90" readingOrder="2"/>
    </xf>
    <xf numFmtId="0" fontId="8" fillId="33" borderId="17" xfId="0" applyFont="1" applyFill="1" applyBorder="1" applyAlignment="1">
      <alignment horizontal="center" vertical="center" textRotation="90" readingOrder="2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A1"/>
  <sheetViews>
    <sheetView tabSelected="1" zoomScalePageLayoutView="0" workbookViewId="0" topLeftCell="A1">
      <selection activeCell="E25" sqref="E2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3"/>
  <legacyDrawing r:id="rId2"/>
  <oleObjects>
    <oleObject progId="Dokumentum" dvAspect="DVASPECT_ICON" shapeId="1791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255"/>
  <sheetViews>
    <sheetView zoomScalePageLayoutView="0" workbookViewId="0" topLeftCell="A78">
      <selection activeCell="B84" sqref="B84"/>
    </sheetView>
  </sheetViews>
  <sheetFormatPr defaultColWidth="9.140625" defaultRowHeight="12.75"/>
  <cols>
    <col min="2" max="2" width="6.57421875" style="147" customWidth="1"/>
    <col min="3" max="3" width="35.7109375" style="13" customWidth="1"/>
    <col min="4" max="6" width="8.28125" style="0" customWidth="1"/>
    <col min="7" max="7" width="8.28125" style="41" customWidth="1"/>
    <col min="8" max="9" width="9.140625" style="5" customWidth="1"/>
  </cols>
  <sheetData>
    <row r="1" ht="12.75">
      <c r="G1" s="44"/>
    </row>
    <row r="2" spans="1:7" ht="26.25" customHeight="1">
      <c r="A2" s="146"/>
      <c r="B2" s="174" t="s">
        <v>84</v>
      </c>
      <c r="C2" s="174"/>
      <c r="D2" s="174"/>
      <c r="E2" s="174"/>
      <c r="F2" s="174"/>
      <c r="G2" s="174"/>
    </row>
    <row r="3" spans="1:7" ht="12.75">
      <c r="A3" s="146"/>
      <c r="G3" s="44"/>
    </row>
    <row r="4" spans="1:9" ht="45">
      <c r="A4" s="1"/>
      <c r="B4" s="199" t="s">
        <v>63</v>
      </c>
      <c r="C4" s="200"/>
      <c r="D4" s="12" t="s">
        <v>3</v>
      </c>
      <c r="E4" s="12" t="s">
        <v>5</v>
      </c>
      <c r="F4" s="12" t="s">
        <v>4</v>
      </c>
      <c r="G4" s="11" t="s">
        <v>55</v>
      </c>
      <c r="H4" s="35"/>
      <c r="I4" s="35"/>
    </row>
    <row r="5" spans="1:9" ht="25.5" customHeight="1">
      <c r="A5" s="1"/>
      <c r="B5" s="179" t="s">
        <v>61</v>
      </c>
      <c r="C5" s="179"/>
      <c r="D5" s="179"/>
      <c r="E5" s="179"/>
      <c r="F5" s="179"/>
      <c r="G5" s="180"/>
      <c r="H5" s="35"/>
      <c r="I5" s="35"/>
    </row>
    <row r="6" spans="1:7" ht="12.75">
      <c r="A6" s="1"/>
      <c r="B6" s="175" t="s">
        <v>8</v>
      </c>
      <c r="C6" s="176"/>
      <c r="D6" s="176"/>
      <c r="E6" s="176"/>
      <c r="F6" s="176"/>
      <c r="G6" s="176"/>
    </row>
    <row r="7" spans="1:7" ht="12.75" customHeight="1">
      <c r="A7" s="1"/>
      <c r="B7" s="183" t="s">
        <v>61</v>
      </c>
      <c r="C7" s="184"/>
      <c r="D7" s="1"/>
      <c r="E7" s="1"/>
      <c r="F7" s="1"/>
      <c r="G7" s="10"/>
    </row>
    <row r="8" spans="1:9" ht="12.75">
      <c r="A8" s="1" t="s">
        <v>114</v>
      </c>
      <c r="B8" s="148" t="s">
        <v>209</v>
      </c>
      <c r="C8" s="6" t="s">
        <v>6</v>
      </c>
      <c r="D8" s="1">
        <v>3216</v>
      </c>
      <c r="E8" s="1">
        <v>0</v>
      </c>
      <c r="F8" s="1">
        <v>0</v>
      </c>
      <c r="G8" s="39">
        <f>SUM(D8:F8)</f>
        <v>3216</v>
      </c>
      <c r="H8" s="36"/>
      <c r="I8" s="37"/>
    </row>
    <row r="9" spans="1:9" ht="12.75">
      <c r="A9" s="1" t="s">
        <v>210</v>
      </c>
      <c r="B9" s="148"/>
      <c r="C9" s="6" t="s">
        <v>7</v>
      </c>
      <c r="D9" s="1">
        <v>868</v>
      </c>
      <c r="E9" s="1">
        <v>0</v>
      </c>
      <c r="F9" s="1">
        <v>0</v>
      </c>
      <c r="G9" s="39">
        <f>SUM(D9:F9)</f>
        <v>868</v>
      </c>
      <c r="H9" s="36"/>
      <c r="I9" s="37"/>
    </row>
    <row r="10" spans="1:9" ht="26.25" customHeight="1">
      <c r="A10" s="1" t="s">
        <v>211</v>
      </c>
      <c r="B10" s="201" t="s">
        <v>68</v>
      </c>
      <c r="C10" s="202"/>
      <c r="D10" s="7">
        <f>SUM(D8:D9)</f>
        <v>4084</v>
      </c>
      <c r="E10" s="7">
        <v>0</v>
      </c>
      <c r="F10" s="7">
        <v>0</v>
      </c>
      <c r="G10" s="7">
        <f>SUM(D10:F10)</f>
        <v>4084</v>
      </c>
      <c r="H10" s="37"/>
      <c r="I10" s="37"/>
    </row>
    <row r="11" spans="1:9" s="18" customFormat="1" ht="12.75">
      <c r="A11" s="9"/>
      <c r="B11" s="149"/>
      <c r="C11" s="21"/>
      <c r="D11" s="3"/>
      <c r="E11" s="3"/>
      <c r="F11" s="3"/>
      <c r="G11" s="3"/>
      <c r="H11" s="37"/>
      <c r="I11" s="37"/>
    </row>
    <row r="12" spans="1:9" s="18" customFormat="1" ht="12.75">
      <c r="A12" s="9"/>
      <c r="B12" s="175" t="s">
        <v>11</v>
      </c>
      <c r="C12" s="176"/>
      <c r="D12" s="176"/>
      <c r="E12" s="176"/>
      <c r="F12" s="176"/>
      <c r="G12" s="176"/>
      <c r="H12" s="37"/>
      <c r="I12" s="37"/>
    </row>
    <row r="13" spans="1:7" ht="12.75">
      <c r="A13" s="1" t="s">
        <v>200</v>
      </c>
      <c r="B13" s="148"/>
      <c r="C13" s="6" t="s">
        <v>80</v>
      </c>
      <c r="D13" s="1">
        <v>11539</v>
      </c>
      <c r="E13" s="1">
        <v>0</v>
      </c>
      <c r="F13" s="1">
        <v>0</v>
      </c>
      <c r="G13" s="39">
        <v>11539</v>
      </c>
    </row>
    <row r="14" spans="1:7" ht="12.75">
      <c r="A14" s="1" t="s">
        <v>206</v>
      </c>
      <c r="B14" s="148"/>
      <c r="C14" s="6" t="s">
        <v>7</v>
      </c>
      <c r="D14" s="1">
        <v>3116</v>
      </c>
      <c r="E14" s="1">
        <v>0</v>
      </c>
      <c r="F14" s="1">
        <v>0</v>
      </c>
      <c r="G14" s="39">
        <v>3116</v>
      </c>
    </row>
    <row r="15" spans="1:7" ht="25.5" customHeight="1">
      <c r="A15" s="1"/>
      <c r="B15" s="201" t="s">
        <v>81</v>
      </c>
      <c r="C15" s="202"/>
      <c r="D15" s="7">
        <f>SUM(D13:D14)</f>
        <v>14655</v>
      </c>
      <c r="E15" s="7">
        <f>SUM(E13:E14)</f>
        <v>0</v>
      </c>
      <c r="F15" s="7">
        <f>SUM(F13:F14)</f>
        <v>0</v>
      </c>
      <c r="G15" s="7">
        <f>SUM(G13:G14)</f>
        <v>14655</v>
      </c>
    </row>
    <row r="16" spans="1:7" ht="26.25" customHeight="1">
      <c r="A16" s="1"/>
      <c r="B16" s="179" t="s">
        <v>67</v>
      </c>
      <c r="C16" s="179"/>
      <c r="D16" s="179"/>
      <c r="E16" s="179"/>
      <c r="F16" s="179"/>
      <c r="G16" s="180"/>
    </row>
    <row r="17" spans="1:7" ht="12.75" customHeight="1">
      <c r="A17" s="1"/>
      <c r="B17" s="175" t="s">
        <v>8</v>
      </c>
      <c r="C17" s="176"/>
      <c r="D17" s="176"/>
      <c r="E17" s="176"/>
      <c r="F17" s="176"/>
      <c r="G17" s="176"/>
    </row>
    <row r="18" spans="1:7" ht="12.75">
      <c r="A18" s="1" t="s">
        <v>114</v>
      </c>
      <c r="B18" s="148" t="s">
        <v>209</v>
      </c>
      <c r="C18" s="6" t="s">
        <v>64</v>
      </c>
      <c r="D18" s="1">
        <v>85</v>
      </c>
      <c r="E18" s="1">
        <v>0</v>
      </c>
      <c r="F18" s="1">
        <v>0</v>
      </c>
      <c r="G18" s="39">
        <f>SUM(D18:F18)</f>
        <v>85</v>
      </c>
    </row>
    <row r="19" spans="1:7" ht="12.75">
      <c r="A19" s="1"/>
      <c r="B19" s="148"/>
      <c r="C19" s="6" t="s">
        <v>7</v>
      </c>
      <c r="D19" s="1">
        <v>23</v>
      </c>
      <c r="E19" s="1">
        <v>0</v>
      </c>
      <c r="F19" s="1">
        <v>0</v>
      </c>
      <c r="G19" s="39">
        <f>SUM(D19:F19)</f>
        <v>23</v>
      </c>
    </row>
    <row r="20" spans="1:7" ht="25.5">
      <c r="A20" s="1" t="s">
        <v>212</v>
      </c>
      <c r="B20" s="148" t="s">
        <v>213</v>
      </c>
      <c r="C20" s="6" t="s">
        <v>9</v>
      </c>
      <c r="D20" s="1">
        <v>1631</v>
      </c>
      <c r="E20" s="1">
        <v>0</v>
      </c>
      <c r="F20" s="1">
        <v>0</v>
      </c>
      <c r="G20" s="39">
        <f>SUM(D20:F20)</f>
        <v>1631</v>
      </c>
    </row>
    <row r="21" spans="1:7" ht="25.5">
      <c r="A21" s="1"/>
      <c r="B21" s="148"/>
      <c r="C21" s="6" t="s">
        <v>54</v>
      </c>
      <c r="D21" s="1">
        <v>0</v>
      </c>
      <c r="E21" s="1">
        <v>0</v>
      </c>
      <c r="F21" s="1">
        <v>0</v>
      </c>
      <c r="G21" s="39">
        <f>SUM(D21:F21)</f>
        <v>0</v>
      </c>
    </row>
    <row r="22" spans="1:9" ht="12.75">
      <c r="A22" s="1" t="s">
        <v>193</v>
      </c>
      <c r="B22" s="148"/>
      <c r="C22" s="14" t="s">
        <v>10</v>
      </c>
      <c r="D22" s="7">
        <v>1739</v>
      </c>
      <c r="E22" s="7">
        <v>0</v>
      </c>
      <c r="F22" s="7">
        <v>0</v>
      </c>
      <c r="G22" s="7">
        <f>SUM(D22:F22)</f>
        <v>1739</v>
      </c>
      <c r="H22" s="37"/>
      <c r="I22" s="37"/>
    </row>
    <row r="23" spans="1:9" s="18" customFormat="1" ht="12.75">
      <c r="A23" s="9"/>
      <c r="B23" s="150"/>
      <c r="C23" s="30" t="s">
        <v>51</v>
      </c>
      <c r="D23" s="3">
        <v>77969</v>
      </c>
      <c r="E23" s="3"/>
      <c r="F23" s="3"/>
      <c r="G23" s="3">
        <v>77969</v>
      </c>
      <c r="H23" s="5"/>
      <c r="I23" s="5"/>
    </row>
    <row r="24" spans="1:9" s="18" customFormat="1" ht="12.75">
      <c r="A24" s="9"/>
      <c r="B24" s="150"/>
      <c r="C24" s="30" t="s">
        <v>52</v>
      </c>
      <c r="D24" s="3">
        <v>4164</v>
      </c>
      <c r="E24" s="3"/>
      <c r="F24" s="3"/>
      <c r="G24" s="3">
        <v>4164</v>
      </c>
      <c r="H24" s="5"/>
      <c r="I24" s="5"/>
    </row>
    <row r="25" spans="1:9" s="33" customFormat="1" ht="24.75" customHeight="1">
      <c r="A25" s="144"/>
      <c r="B25" s="185" t="s">
        <v>70</v>
      </c>
      <c r="C25" s="186"/>
      <c r="D25" s="32">
        <f>(D10+D22+D23+D24)</f>
        <v>87956</v>
      </c>
      <c r="E25" s="32">
        <f>(E10+E22+E23+E24)</f>
        <v>0</v>
      </c>
      <c r="F25" s="32">
        <f>(F10+F22+F23+F24)</f>
        <v>0</v>
      </c>
      <c r="G25" s="32">
        <f>(G10+G22+G23+G24)</f>
        <v>87956</v>
      </c>
      <c r="H25" s="38"/>
      <c r="I25" s="38"/>
    </row>
    <row r="26" spans="1:9" s="18" customFormat="1" ht="12.75">
      <c r="A26" s="9"/>
      <c r="B26" s="150"/>
      <c r="C26" s="17"/>
      <c r="D26" s="3"/>
      <c r="E26" s="3"/>
      <c r="F26" s="3"/>
      <c r="G26" s="3"/>
      <c r="H26" s="5"/>
      <c r="I26" s="5"/>
    </row>
    <row r="27" spans="1:9" s="18" customFormat="1" ht="27" customHeight="1">
      <c r="A27" s="9"/>
      <c r="B27" s="197" t="s">
        <v>65</v>
      </c>
      <c r="C27" s="197"/>
      <c r="D27" s="197"/>
      <c r="E27" s="197"/>
      <c r="F27" s="197"/>
      <c r="G27" s="198"/>
      <c r="H27" s="5"/>
      <c r="I27" s="5"/>
    </row>
    <row r="28" spans="1:7" ht="12.75">
      <c r="A28" s="1" t="s">
        <v>114</v>
      </c>
      <c r="B28" s="148" t="s">
        <v>209</v>
      </c>
      <c r="C28" s="6" t="s">
        <v>38</v>
      </c>
      <c r="D28" s="1">
        <v>0</v>
      </c>
      <c r="E28" s="1">
        <v>506</v>
      </c>
      <c r="F28" s="1">
        <v>0</v>
      </c>
      <c r="G28" s="10">
        <f>SUM(D28:F28)</f>
        <v>506</v>
      </c>
    </row>
    <row r="29" spans="1:7" ht="12.75">
      <c r="A29" s="1" t="s">
        <v>210</v>
      </c>
      <c r="B29" s="148"/>
      <c r="C29" s="6" t="s">
        <v>7</v>
      </c>
      <c r="D29" s="1">
        <v>0</v>
      </c>
      <c r="E29" s="1">
        <v>137</v>
      </c>
      <c r="F29" s="1">
        <v>0</v>
      </c>
      <c r="G29" s="10">
        <f>SUM(D29:F29)</f>
        <v>137</v>
      </c>
    </row>
    <row r="30" spans="1:9" s="18" customFormat="1" ht="27.75" customHeight="1">
      <c r="A30" s="9"/>
      <c r="B30" s="151"/>
      <c r="C30" s="43" t="s">
        <v>69</v>
      </c>
      <c r="D30" s="3">
        <f>SUM(D28:D29)</f>
        <v>0</v>
      </c>
      <c r="E30" s="3">
        <f>SUM(E28:E29)</f>
        <v>643</v>
      </c>
      <c r="F30" s="3">
        <f>SUM(F28:F29)</f>
        <v>0</v>
      </c>
      <c r="G30" s="3">
        <f>SUM(G28:G29)</f>
        <v>643</v>
      </c>
      <c r="H30" s="5"/>
      <c r="I30" s="5"/>
    </row>
    <row r="31" spans="1:9" s="18" customFormat="1" ht="12.75">
      <c r="A31" s="9"/>
      <c r="B31" s="149"/>
      <c r="C31" s="30" t="s">
        <v>51</v>
      </c>
      <c r="D31" s="3">
        <v>0</v>
      </c>
      <c r="E31" s="3">
        <v>7865</v>
      </c>
      <c r="F31" s="3">
        <v>0</v>
      </c>
      <c r="G31" s="3">
        <f>SUM(D31:F31)</f>
        <v>7865</v>
      </c>
      <c r="H31" s="5"/>
      <c r="I31" s="5"/>
    </row>
    <row r="32" spans="1:9" s="18" customFormat="1" ht="12.75">
      <c r="A32" s="9"/>
      <c r="B32" s="149"/>
      <c r="C32" s="30" t="s">
        <v>52</v>
      </c>
      <c r="D32" s="3">
        <v>0</v>
      </c>
      <c r="E32" s="3">
        <v>5405</v>
      </c>
      <c r="F32" s="3">
        <v>0</v>
      </c>
      <c r="G32" s="3">
        <v>5405</v>
      </c>
      <c r="H32" s="5"/>
      <c r="I32" s="5"/>
    </row>
    <row r="33" spans="1:9" s="33" customFormat="1" ht="26.25" customHeight="1">
      <c r="A33" s="144"/>
      <c r="B33" s="187" t="s">
        <v>62</v>
      </c>
      <c r="C33" s="188"/>
      <c r="D33" s="32">
        <f>SUM(D30:D32)</f>
        <v>0</v>
      </c>
      <c r="E33" s="32">
        <f>SUM(E30:E32)</f>
        <v>13913</v>
      </c>
      <c r="F33" s="32">
        <f>SUM(F30:F32)</f>
        <v>0</v>
      </c>
      <c r="G33" s="32">
        <f>SUM(G30:G32)</f>
        <v>13913</v>
      </c>
      <c r="H33" s="38"/>
      <c r="I33" s="38"/>
    </row>
    <row r="34" spans="1:9" s="18" customFormat="1" ht="12.75">
      <c r="A34" s="9"/>
      <c r="B34" s="149"/>
      <c r="C34" s="30"/>
      <c r="D34" s="3"/>
      <c r="E34" s="3"/>
      <c r="F34" s="3"/>
      <c r="G34" s="3"/>
      <c r="H34" s="5"/>
      <c r="I34" s="5"/>
    </row>
    <row r="35" spans="1:9" s="29" customFormat="1" ht="12.75">
      <c r="A35" s="145"/>
      <c r="B35" s="189" t="s">
        <v>50</v>
      </c>
      <c r="C35" s="190"/>
      <c r="D35" s="28">
        <v>5823</v>
      </c>
      <c r="E35" s="28">
        <v>643</v>
      </c>
      <c r="F35" s="28"/>
      <c r="G35" s="28">
        <f>(D35+E35)</f>
        <v>6466</v>
      </c>
      <c r="H35" s="38"/>
      <c r="I35" s="38"/>
    </row>
    <row r="36" spans="1:9" s="29" customFormat="1" ht="12.75">
      <c r="A36" s="145"/>
      <c r="B36" s="152"/>
      <c r="C36" s="30" t="s">
        <v>51</v>
      </c>
      <c r="D36" s="4">
        <v>77969</v>
      </c>
      <c r="E36" s="4">
        <v>7865</v>
      </c>
      <c r="F36" s="4">
        <v>0</v>
      </c>
      <c r="G36" s="28">
        <f>(D36+E36)</f>
        <v>85834</v>
      </c>
      <c r="H36" s="38"/>
      <c r="I36" s="38"/>
    </row>
    <row r="37" spans="1:7" ht="12.75">
      <c r="A37" s="1"/>
      <c r="B37" s="149"/>
      <c r="C37" s="30" t="s">
        <v>52</v>
      </c>
      <c r="D37" s="4">
        <v>4164</v>
      </c>
      <c r="E37" s="4">
        <v>5405</v>
      </c>
      <c r="F37" s="4">
        <v>0</v>
      </c>
      <c r="G37" s="28">
        <f>(D37+E37)</f>
        <v>9569</v>
      </c>
    </row>
    <row r="38" spans="1:9" s="29" customFormat="1" ht="25.5" customHeight="1">
      <c r="A38" s="145"/>
      <c r="B38" s="181" t="s">
        <v>39</v>
      </c>
      <c r="C38" s="182"/>
      <c r="D38" s="28">
        <f>(D35+D36+D37)</f>
        <v>87956</v>
      </c>
      <c r="E38" s="28">
        <f>(E35+E36+E37)</f>
        <v>13913</v>
      </c>
      <c r="F38" s="28">
        <f>(F35+F36+F37)</f>
        <v>0</v>
      </c>
      <c r="G38" s="28">
        <f>(G35+G36+G37)</f>
        <v>101869</v>
      </c>
      <c r="H38" s="38"/>
      <c r="I38" s="38"/>
    </row>
    <row r="39" spans="1:9" s="18" customFormat="1" ht="25.5" customHeight="1">
      <c r="A39" s="9"/>
      <c r="B39" s="149"/>
      <c r="C39" s="21"/>
      <c r="D39" s="4"/>
      <c r="E39" s="4"/>
      <c r="F39" s="4"/>
      <c r="G39" s="4"/>
      <c r="H39" s="5"/>
      <c r="I39" s="5"/>
    </row>
    <row r="40" spans="1:7" ht="15.75">
      <c r="A40" s="1"/>
      <c r="B40" s="177" t="s">
        <v>11</v>
      </c>
      <c r="C40" s="178"/>
      <c r="D40" s="178"/>
      <c r="E40" s="178"/>
      <c r="F40" s="178"/>
      <c r="G40" s="178"/>
    </row>
    <row r="41" spans="1:7" ht="17.25" customHeight="1">
      <c r="A41" s="1"/>
      <c r="B41" s="179" t="s">
        <v>56</v>
      </c>
      <c r="C41" s="179"/>
      <c r="D41" s="179"/>
      <c r="E41" s="179"/>
      <c r="F41" s="179"/>
      <c r="G41" s="180"/>
    </row>
    <row r="42" spans="1:7" ht="12.75" customHeight="1">
      <c r="A42" s="1" t="s">
        <v>194</v>
      </c>
      <c r="B42" s="153"/>
      <c r="C42" s="16" t="s">
        <v>34</v>
      </c>
      <c r="D42" s="16"/>
      <c r="E42" s="16"/>
      <c r="F42" s="16"/>
      <c r="G42" s="40"/>
    </row>
    <row r="43" spans="1:7" ht="25.5">
      <c r="A43" s="1" t="s">
        <v>195</v>
      </c>
      <c r="B43" s="148" t="s">
        <v>214</v>
      </c>
      <c r="C43" s="6" t="s">
        <v>57</v>
      </c>
      <c r="D43" s="1">
        <v>19613</v>
      </c>
      <c r="E43" s="1">
        <v>0</v>
      </c>
      <c r="F43" s="1">
        <v>0</v>
      </c>
      <c r="G43" s="39">
        <v>19613</v>
      </c>
    </row>
    <row r="44" spans="1:7" ht="25.5">
      <c r="A44" s="1" t="s">
        <v>195</v>
      </c>
      <c r="B44" s="148" t="s">
        <v>214</v>
      </c>
      <c r="C44" s="6" t="s">
        <v>58</v>
      </c>
      <c r="D44" s="1">
        <v>8195</v>
      </c>
      <c r="E44" s="1">
        <v>0</v>
      </c>
      <c r="F44" s="1">
        <v>0</v>
      </c>
      <c r="G44" s="39">
        <v>8195</v>
      </c>
    </row>
    <row r="45" spans="1:7" ht="25.5">
      <c r="A45" s="1" t="s">
        <v>195</v>
      </c>
      <c r="B45" s="148" t="s">
        <v>214</v>
      </c>
      <c r="C45" s="6" t="s">
        <v>59</v>
      </c>
      <c r="D45" s="1">
        <v>1412</v>
      </c>
      <c r="E45" s="1">
        <v>0</v>
      </c>
      <c r="F45" s="1">
        <v>0</v>
      </c>
      <c r="G45" s="39">
        <v>1412</v>
      </c>
    </row>
    <row r="46" spans="1:7" ht="25.5">
      <c r="A46" s="1" t="s">
        <v>195</v>
      </c>
      <c r="B46" s="148" t="s">
        <v>214</v>
      </c>
      <c r="C46" s="15" t="s">
        <v>41</v>
      </c>
      <c r="D46" s="1">
        <v>1150</v>
      </c>
      <c r="E46" s="1">
        <v>0</v>
      </c>
      <c r="F46" s="1">
        <v>0</v>
      </c>
      <c r="G46" s="39">
        <f>SUM(D46:F46)</f>
        <v>1150</v>
      </c>
    </row>
    <row r="47" spans="1:7" ht="12.75">
      <c r="A47" s="1" t="s">
        <v>196</v>
      </c>
      <c r="B47" s="148" t="s">
        <v>215</v>
      </c>
      <c r="C47" s="6" t="s">
        <v>42</v>
      </c>
      <c r="D47" s="1">
        <v>1522</v>
      </c>
      <c r="E47" s="1">
        <v>0</v>
      </c>
      <c r="F47" s="1">
        <v>0</v>
      </c>
      <c r="G47" s="39">
        <f>SUM(D47:F47)</f>
        <v>1522</v>
      </c>
    </row>
    <row r="48" spans="1:7" ht="12.75">
      <c r="A48" s="1" t="s">
        <v>199</v>
      </c>
      <c r="B48" s="148" t="s">
        <v>216</v>
      </c>
      <c r="C48" s="25" t="s">
        <v>83</v>
      </c>
      <c r="D48" s="1">
        <v>499</v>
      </c>
      <c r="E48" s="1">
        <v>0</v>
      </c>
      <c r="F48" s="1">
        <v>0</v>
      </c>
      <c r="G48" s="39">
        <v>499</v>
      </c>
    </row>
    <row r="49" spans="1:9" ht="12.75">
      <c r="A49" s="1" t="s">
        <v>197</v>
      </c>
      <c r="B49" s="148" t="s">
        <v>221</v>
      </c>
      <c r="C49" s="14" t="s">
        <v>13</v>
      </c>
      <c r="D49" s="7">
        <f>SUM(D43:D48)</f>
        <v>32391</v>
      </c>
      <c r="E49" s="7">
        <f>SUM(E43:E48)</f>
        <v>0</v>
      </c>
      <c r="F49" s="7">
        <f>SUM(F43:F48)</f>
        <v>0</v>
      </c>
      <c r="G49" s="7">
        <f>SUM(G43:G48)</f>
        <v>32391</v>
      </c>
      <c r="H49" s="37"/>
      <c r="I49" s="37"/>
    </row>
    <row r="50" spans="1:7" ht="12.75">
      <c r="A50" s="1"/>
      <c r="B50" s="148"/>
      <c r="C50" s="20"/>
      <c r="D50" s="3"/>
      <c r="E50" s="3"/>
      <c r="F50" s="3"/>
      <c r="G50" s="3"/>
    </row>
    <row r="51" spans="1:7" ht="12.75">
      <c r="A51" s="1" t="s">
        <v>137</v>
      </c>
      <c r="B51" s="154"/>
      <c r="C51" s="20" t="s">
        <v>15</v>
      </c>
      <c r="D51" s="3"/>
      <c r="E51" s="3"/>
      <c r="F51" s="3"/>
      <c r="G51" s="3"/>
    </row>
    <row r="52" spans="1:7" ht="25.5">
      <c r="A52" s="1" t="s">
        <v>137</v>
      </c>
      <c r="B52" s="148" t="s">
        <v>217</v>
      </c>
      <c r="C52" s="6" t="s">
        <v>12</v>
      </c>
      <c r="D52" s="1">
        <v>8200</v>
      </c>
      <c r="E52" s="1">
        <v>0</v>
      </c>
      <c r="F52" s="1">
        <v>0</v>
      </c>
      <c r="G52" s="39">
        <f>SUM(D52:F52)</f>
        <v>8200</v>
      </c>
    </row>
    <row r="53" spans="1:7" ht="25.5">
      <c r="A53" s="1" t="s">
        <v>137</v>
      </c>
      <c r="B53" s="148" t="s">
        <v>217</v>
      </c>
      <c r="C53" s="6" t="s">
        <v>14</v>
      </c>
      <c r="D53" s="1">
        <v>545</v>
      </c>
      <c r="E53" s="1">
        <v>0</v>
      </c>
      <c r="F53" s="1">
        <v>0</v>
      </c>
      <c r="G53" s="39">
        <v>545</v>
      </c>
    </row>
    <row r="54" spans="1:9" ht="12.75">
      <c r="A54" s="1" t="s">
        <v>137</v>
      </c>
      <c r="B54" s="148"/>
      <c r="C54" s="14" t="s">
        <v>15</v>
      </c>
      <c r="D54" s="7">
        <f>SUM(D52:D53)</f>
        <v>8745</v>
      </c>
      <c r="E54" s="7">
        <f>SUM(E52:E53)</f>
        <v>0</v>
      </c>
      <c r="F54" s="7">
        <f>SUM(F52:F53)</f>
        <v>0</v>
      </c>
      <c r="G54" s="7">
        <f>SUM(G52:G53)</f>
        <v>8745</v>
      </c>
      <c r="H54" s="37"/>
      <c r="I54" s="37"/>
    </row>
    <row r="55" spans="1:9" ht="12.75">
      <c r="A55" s="1"/>
      <c r="B55" s="155"/>
      <c r="C55" s="20"/>
      <c r="D55" s="3"/>
      <c r="E55" s="3"/>
      <c r="F55" s="3"/>
      <c r="G55" s="3"/>
      <c r="H55" s="37"/>
      <c r="I55" s="37"/>
    </row>
    <row r="56" spans="1:7" ht="12.75">
      <c r="A56" s="1" t="s">
        <v>139</v>
      </c>
      <c r="B56" s="156"/>
      <c r="C56" s="22" t="s">
        <v>37</v>
      </c>
      <c r="D56" s="1"/>
      <c r="E56" s="1"/>
      <c r="F56" s="1"/>
      <c r="G56" s="10"/>
    </row>
    <row r="57" spans="1:7" ht="12.75">
      <c r="A57" s="1" t="s">
        <v>198</v>
      </c>
      <c r="B57" s="148" t="s">
        <v>218</v>
      </c>
      <c r="C57" s="6" t="s">
        <v>18</v>
      </c>
      <c r="D57" s="1">
        <v>45</v>
      </c>
      <c r="E57" s="1">
        <v>0</v>
      </c>
      <c r="F57" s="1">
        <v>0</v>
      </c>
      <c r="G57" s="10">
        <f>SUM(D57:F57)</f>
        <v>45</v>
      </c>
    </row>
    <row r="58" spans="1:7" ht="12.75" customHeight="1">
      <c r="A58" s="1" t="s">
        <v>201</v>
      </c>
      <c r="B58" s="148" t="s">
        <v>219</v>
      </c>
      <c r="C58" s="6" t="s">
        <v>19</v>
      </c>
      <c r="D58" s="1">
        <v>353</v>
      </c>
      <c r="E58" s="1">
        <v>0</v>
      </c>
      <c r="F58" s="1">
        <v>0</v>
      </c>
      <c r="G58" s="10">
        <f>SUM(D58:F58)</f>
        <v>353</v>
      </c>
    </row>
    <row r="59" spans="1:7" ht="12.75" customHeight="1">
      <c r="A59" s="1"/>
      <c r="B59" s="148"/>
      <c r="C59" s="6" t="s">
        <v>30</v>
      </c>
      <c r="D59" s="1">
        <v>76</v>
      </c>
      <c r="E59" s="1">
        <v>0</v>
      </c>
      <c r="F59" s="1">
        <v>0</v>
      </c>
      <c r="G59" s="10">
        <f>SUM(D59:F59)</f>
        <v>76</v>
      </c>
    </row>
    <row r="60" spans="1:9" ht="12.75" customHeight="1">
      <c r="A60" s="1" t="s">
        <v>139</v>
      </c>
      <c r="B60" s="148" t="s">
        <v>222</v>
      </c>
      <c r="C60" s="6" t="s">
        <v>37</v>
      </c>
      <c r="D60" s="2">
        <f>SUM(D57:D59)</f>
        <v>474</v>
      </c>
      <c r="E60" s="2">
        <f>(E57+E58)</f>
        <v>0</v>
      </c>
      <c r="F60" s="2">
        <f>(F57+F58)</f>
        <v>0</v>
      </c>
      <c r="G60" s="2">
        <f>SUM(D60:F60)</f>
        <v>474</v>
      </c>
      <c r="H60" s="37"/>
      <c r="I60" s="37"/>
    </row>
    <row r="61" spans="1:9" ht="12.75" customHeight="1">
      <c r="A61" s="1" t="s">
        <v>206</v>
      </c>
      <c r="B61" s="148" t="s">
        <v>220</v>
      </c>
      <c r="C61" s="42" t="s">
        <v>60</v>
      </c>
      <c r="D61" s="1">
        <v>128</v>
      </c>
      <c r="E61" s="1">
        <v>0</v>
      </c>
      <c r="F61" s="1">
        <v>0</v>
      </c>
      <c r="G61" s="10">
        <v>128</v>
      </c>
      <c r="H61" s="37"/>
      <c r="I61" s="37"/>
    </row>
    <row r="62" spans="1:9" ht="12.75" customHeight="1">
      <c r="A62" s="1" t="s">
        <v>139</v>
      </c>
      <c r="B62" s="148" t="s">
        <v>222</v>
      </c>
      <c r="C62" s="14" t="s">
        <v>35</v>
      </c>
      <c r="D62" s="8">
        <v>602</v>
      </c>
      <c r="E62" s="8">
        <v>0</v>
      </c>
      <c r="F62" s="8">
        <v>0</v>
      </c>
      <c r="G62" s="7">
        <v>602</v>
      </c>
      <c r="H62" s="37"/>
      <c r="I62" s="37"/>
    </row>
    <row r="63" spans="1:9" s="29" customFormat="1" ht="24.75" customHeight="1">
      <c r="A63" s="145"/>
      <c r="B63" s="187" t="s">
        <v>71</v>
      </c>
      <c r="C63" s="188"/>
      <c r="D63" s="32">
        <f>(D49+D54+D62)</f>
        <v>41738</v>
      </c>
      <c r="E63" s="32">
        <f>(E49+E54+E62)</f>
        <v>0</v>
      </c>
      <c r="F63" s="32">
        <f>(F49+F54+F62)</f>
        <v>0</v>
      </c>
      <c r="G63" s="32">
        <f>(G49+G54+G62)</f>
        <v>41738</v>
      </c>
      <c r="H63" s="168"/>
      <c r="I63" s="168"/>
    </row>
    <row r="64" spans="1:9" s="18" customFormat="1" ht="12.75" customHeight="1">
      <c r="A64" s="9"/>
      <c r="B64" s="149"/>
      <c r="C64" s="21"/>
      <c r="D64" s="3"/>
      <c r="E64" s="3"/>
      <c r="F64" s="3"/>
      <c r="G64" s="3"/>
      <c r="H64" s="37"/>
      <c r="I64" s="37"/>
    </row>
    <row r="65" spans="1:9" s="18" customFormat="1" ht="25.5" customHeight="1">
      <c r="A65" s="9"/>
      <c r="B65" s="193" t="s">
        <v>72</v>
      </c>
      <c r="C65" s="193"/>
      <c r="D65" s="193"/>
      <c r="E65" s="193"/>
      <c r="F65" s="193"/>
      <c r="G65" s="196"/>
      <c r="H65" s="37"/>
      <c r="I65" s="37"/>
    </row>
    <row r="66" spans="1:7" ht="12.75" customHeight="1">
      <c r="A66" s="1" t="s">
        <v>139</v>
      </c>
      <c r="B66" s="156"/>
      <c r="C66" s="22" t="s">
        <v>37</v>
      </c>
      <c r="D66" s="1"/>
      <c r="E66" s="1"/>
      <c r="F66" s="1"/>
      <c r="G66" s="10"/>
    </row>
    <row r="67" spans="1:7" ht="12.75">
      <c r="A67" s="1" t="s">
        <v>201</v>
      </c>
      <c r="B67" s="148" t="s">
        <v>219</v>
      </c>
      <c r="C67" s="6" t="s">
        <v>16</v>
      </c>
      <c r="D67" s="1">
        <v>19</v>
      </c>
      <c r="E67" s="1">
        <v>0</v>
      </c>
      <c r="F67" s="1">
        <v>0</v>
      </c>
      <c r="G67" s="10">
        <f>SUM(D67:F67)</f>
        <v>19</v>
      </c>
    </row>
    <row r="68" spans="1:7" ht="12.75">
      <c r="A68" s="1" t="s">
        <v>198</v>
      </c>
      <c r="B68" s="148" t="s">
        <v>218</v>
      </c>
      <c r="C68" s="6" t="s">
        <v>17</v>
      </c>
      <c r="D68" s="1">
        <v>85</v>
      </c>
      <c r="E68" s="1">
        <v>0</v>
      </c>
      <c r="F68" s="1">
        <v>0</v>
      </c>
      <c r="G68" s="10">
        <f aca="true" t="shared" si="0" ref="G68:G83">SUM(D68:F68)</f>
        <v>85</v>
      </c>
    </row>
    <row r="69" spans="1:7" ht="12.75">
      <c r="A69" s="1" t="s">
        <v>198</v>
      </c>
      <c r="B69" s="148" t="s">
        <v>218</v>
      </c>
      <c r="C69" s="6" t="s">
        <v>20</v>
      </c>
      <c r="D69" s="1">
        <v>205</v>
      </c>
      <c r="E69" s="1">
        <v>0</v>
      </c>
      <c r="F69" s="1">
        <v>0</v>
      </c>
      <c r="G69" s="10">
        <f t="shared" si="0"/>
        <v>205</v>
      </c>
    </row>
    <row r="70" spans="1:7" ht="12.75">
      <c r="A70" s="1" t="s">
        <v>198</v>
      </c>
      <c r="B70" s="148" t="s">
        <v>218</v>
      </c>
      <c r="C70" s="6" t="s">
        <v>21</v>
      </c>
      <c r="D70" s="1">
        <v>255</v>
      </c>
      <c r="E70" s="1">
        <v>0</v>
      </c>
      <c r="F70" s="1">
        <v>0</v>
      </c>
      <c r="G70" s="10">
        <f t="shared" si="0"/>
        <v>255</v>
      </c>
    </row>
    <row r="71" spans="1:7" ht="12.75">
      <c r="A71" s="1" t="s">
        <v>204</v>
      </c>
      <c r="B71" s="148" t="s">
        <v>223</v>
      </c>
      <c r="C71" s="6" t="s">
        <v>22</v>
      </c>
      <c r="D71" s="1">
        <v>100</v>
      </c>
      <c r="E71" s="1">
        <v>0</v>
      </c>
      <c r="F71" s="1">
        <v>0</v>
      </c>
      <c r="G71" s="10">
        <f t="shared" si="0"/>
        <v>100</v>
      </c>
    </row>
    <row r="72" spans="1:7" ht="12.75">
      <c r="A72" s="1" t="s">
        <v>204</v>
      </c>
      <c r="B72" s="148" t="s">
        <v>223</v>
      </c>
      <c r="C72" s="6" t="s">
        <v>23</v>
      </c>
      <c r="D72" s="1">
        <v>59</v>
      </c>
      <c r="E72" s="1">
        <v>0</v>
      </c>
      <c r="F72" s="1">
        <v>0</v>
      </c>
      <c r="G72" s="10">
        <f t="shared" si="0"/>
        <v>59</v>
      </c>
    </row>
    <row r="73" spans="1:7" ht="12.75">
      <c r="A73" s="1" t="s">
        <v>203</v>
      </c>
      <c r="B73" s="148" t="s">
        <v>224</v>
      </c>
      <c r="C73" s="6" t="s">
        <v>24</v>
      </c>
      <c r="D73" s="1">
        <v>1314</v>
      </c>
      <c r="E73" s="1">
        <v>0</v>
      </c>
      <c r="F73" s="1">
        <v>0</v>
      </c>
      <c r="G73" s="10">
        <f t="shared" si="0"/>
        <v>1314</v>
      </c>
    </row>
    <row r="74" spans="1:7" ht="12.75">
      <c r="A74" s="1" t="s">
        <v>203</v>
      </c>
      <c r="B74" s="148" t="s">
        <v>224</v>
      </c>
      <c r="C74" s="6" t="s">
        <v>25</v>
      </c>
      <c r="D74" s="1">
        <v>409</v>
      </c>
      <c r="E74" s="1">
        <v>0</v>
      </c>
      <c r="F74" s="1">
        <v>0</v>
      </c>
      <c r="G74" s="10">
        <f t="shared" si="0"/>
        <v>409</v>
      </c>
    </row>
    <row r="75" spans="1:7" ht="12.75">
      <c r="A75" s="1" t="s">
        <v>203</v>
      </c>
      <c r="B75" s="148" t="s">
        <v>224</v>
      </c>
      <c r="C75" s="6" t="s">
        <v>26</v>
      </c>
      <c r="D75" s="1">
        <v>425</v>
      </c>
      <c r="E75" s="1">
        <v>0</v>
      </c>
      <c r="F75" s="1">
        <v>0</v>
      </c>
      <c r="G75" s="10">
        <f t="shared" si="0"/>
        <v>425</v>
      </c>
    </row>
    <row r="76" spans="1:7" ht="12.75">
      <c r="A76" s="1" t="s">
        <v>202</v>
      </c>
      <c r="B76" s="148" t="s">
        <v>225</v>
      </c>
      <c r="C76" s="6" t="s">
        <v>27</v>
      </c>
      <c r="D76" s="1">
        <v>96</v>
      </c>
      <c r="E76" s="1">
        <v>0</v>
      </c>
      <c r="F76" s="1">
        <v>0</v>
      </c>
      <c r="G76" s="10">
        <f t="shared" si="0"/>
        <v>96</v>
      </c>
    </row>
    <row r="77" spans="1:7" ht="12.75">
      <c r="A77" s="1" t="s">
        <v>207</v>
      </c>
      <c r="B77" s="148" t="s">
        <v>226</v>
      </c>
      <c r="C77" s="19" t="s">
        <v>28</v>
      </c>
      <c r="D77" s="1">
        <v>299</v>
      </c>
      <c r="E77" s="1">
        <v>0</v>
      </c>
      <c r="F77" s="1">
        <v>0</v>
      </c>
      <c r="G77" s="10">
        <f t="shared" si="0"/>
        <v>299</v>
      </c>
    </row>
    <row r="78" spans="1:7" ht="12.75">
      <c r="A78" s="1" t="s">
        <v>205</v>
      </c>
      <c r="B78" s="148" t="s">
        <v>227</v>
      </c>
      <c r="C78" s="6" t="s">
        <v>29</v>
      </c>
      <c r="D78" s="1">
        <v>225</v>
      </c>
      <c r="E78" s="1">
        <v>0</v>
      </c>
      <c r="F78" s="1">
        <v>0</v>
      </c>
      <c r="G78" s="10">
        <f t="shared" si="0"/>
        <v>225</v>
      </c>
    </row>
    <row r="79" spans="1:7" ht="12.75">
      <c r="A79" s="1" t="s">
        <v>234</v>
      </c>
      <c r="B79" s="148"/>
      <c r="C79" s="6" t="s">
        <v>31</v>
      </c>
      <c r="D79" s="1">
        <v>19</v>
      </c>
      <c r="E79" s="1">
        <v>0</v>
      </c>
      <c r="F79" s="1">
        <v>0</v>
      </c>
      <c r="G79" s="10">
        <f t="shared" si="0"/>
        <v>19</v>
      </c>
    </row>
    <row r="80" spans="1:7" ht="12.75">
      <c r="A80" s="1" t="s">
        <v>207</v>
      </c>
      <c r="B80" s="148" t="s">
        <v>226</v>
      </c>
      <c r="C80" s="6" t="s">
        <v>73</v>
      </c>
      <c r="D80" s="1">
        <v>914</v>
      </c>
      <c r="E80" s="1">
        <v>0</v>
      </c>
      <c r="F80" s="1">
        <v>0</v>
      </c>
      <c r="G80" s="10">
        <f t="shared" si="0"/>
        <v>914</v>
      </c>
    </row>
    <row r="81" spans="1:7" ht="12.75">
      <c r="A81" s="1" t="s">
        <v>139</v>
      </c>
      <c r="B81" s="148"/>
      <c r="C81" s="6" t="s">
        <v>32</v>
      </c>
      <c r="D81" s="1">
        <f>SUM(D67:D80)</f>
        <v>4424</v>
      </c>
      <c r="E81" s="1">
        <f>SUM(E67:E80)</f>
        <v>0</v>
      </c>
      <c r="F81" s="9">
        <v>0</v>
      </c>
      <c r="G81" s="10">
        <f t="shared" si="0"/>
        <v>4424</v>
      </c>
    </row>
    <row r="82" spans="1:7" ht="12.75">
      <c r="A82" s="1" t="s">
        <v>206</v>
      </c>
      <c r="B82" s="148" t="s">
        <v>220</v>
      </c>
      <c r="C82" s="6" t="s">
        <v>33</v>
      </c>
      <c r="D82" s="1">
        <v>1194</v>
      </c>
      <c r="E82" s="1">
        <v>0</v>
      </c>
      <c r="F82" s="9">
        <v>0</v>
      </c>
      <c r="G82" s="10">
        <f t="shared" si="0"/>
        <v>1194</v>
      </c>
    </row>
    <row r="83" spans="1:9" ht="12.75">
      <c r="A83" s="1" t="s">
        <v>139</v>
      </c>
      <c r="B83" s="148"/>
      <c r="C83" s="14" t="s">
        <v>35</v>
      </c>
      <c r="D83" s="7">
        <f>(D81+D82)</f>
        <v>5618</v>
      </c>
      <c r="E83" s="7">
        <f>(E81+E82)</f>
        <v>0</v>
      </c>
      <c r="F83" s="7">
        <f>(F81+F82)</f>
        <v>0</v>
      </c>
      <c r="G83" s="7">
        <f t="shared" si="0"/>
        <v>5618</v>
      </c>
      <c r="H83" s="37"/>
      <c r="I83" s="37"/>
    </row>
    <row r="84" spans="1:9" s="18" customFormat="1" ht="12.75">
      <c r="A84" s="9" t="s">
        <v>147</v>
      </c>
      <c r="B84" s="167" t="s">
        <v>235</v>
      </c>
      <c r="C84" s="170" t="s">
        <v>232</v>
      </c>
      <c r="D84" s="3">
        <v>99</v>
      </c>
      <c r="E84" s="3">
        <v>0</v>
      </c>
      <c r="F84" s="3">
        <v>0</v>
      </c>
      <c r="G84" s="3">
        <v>99</v>
      </c>
      <c r="H84" s="37"/>
      <c r="I84" s="37"/>
    </row>
    <row r="85" spans="1:9" s="18" customFormat="1" ht="12.75">
      <c r="A85" s="9" t="s">
        <v>206</v>
      </c>
      <c r="B85" s="167" t="s">
        <v>220</v>
      </c>
      <c r="C85" s="170" t="s">
        <v>33</v>
      </c>
      <c r="D85" s="3">
        <v>27</v>
      </c>
      <c r="E85" s="3">
        <v>0</v>
      </c>
      <c r="F85" s="3">
        <v>0</v>
      </c>
      <c r="G85" s="3">
        <v>27</v>
      </c>
      <c r="H85" s="37"/>
      <c r="I85" s="37"/>
    </row>
    <row r="86" spans="1:9" s="18" customFormat="1" ht="12.75">
      <c r="A86" s="9" t="s">
        <v>147</v>
      </c>
      <c r="B86" s="167"/>
      <c r="C86" s="166" t="s">
        <v>233</v>
      </c>
      <c r="D86" s="7">
        <v>126</v>
      </c>
      <c r="E86" s="7">
        <v>0</v>
      </c>
      <c r="F86" s="7">
        <v>0</v>
      </c>
      <c r="G86" s="7">
        <v>126</v>
      </c>
      <c r="H86" s="37"/>
      <c r="I86" s="37"/>
    </row>
    <row r="87" spans="1:9" s="29" customFormat="1" ht="41.25" customHeight="1">
      <c r="A87" s="145"/>
      <c r="B87" s="187" t="s">
        <v>74</v>
      </c>
      <c r="C87" s="188"/>
      <c r="D87" s="32">
        <v>5744</v>
      </c>
      <c r="E87" s="169">
        <v>0</v>
      </c>
      <c r="F87" s="169">
        <v>0</v>
      </c>
      <c r="G87" s="32">
        <v>5744</v>
      </c>
      <c r="H87" s="38"/>
      <c r="I87" s="38"/>
    </row>
    <row r="88" spans="1:7" ht="12" customHeight="1">
      <c r="A88" s="1"/>
      <c r="B88" s="149"/>
      <c r="C88" s="31"/>
      <c r="D88" s="45"/>
      <c r="E88" s="45"/>
      <c r="F88" s="45"/>
      <c r="G88" s="46"/>
    </row>
    <row r="89" spans="1:7" ht="25.5" customHeight="1">
      <c r="A89" s="1"/>
      <c r="B89" s="179" t="s">
        <v>78</v>
      </c>
      <c r="C89" s="179"/>
      <c r="D89" s="179"/>
      <c r="E89" s="179"/>
      <c r="F89" s="179"/>
      <c r="G89" s="180"/>
    </row>
    <row r="90" spans="1:7" ht="12.75">
      <c r="A90" s="1" t="s">
        <v>197</v>
      </c>
      <c r="B90" s="153"/>
      <c r="C90" s="16" t="s">
        <v>34</v>
      </c>
      <c r="D90" s="16"/>
      <c r="E90" s="16"/>
      <c r="F90" s="16"/>
      <c r="G90" s="40"/>
    </row>
    <row r="91" spans="1:7" ht="12.75">
      <c r="A91" s="1" t="s">
        <v>195</v>
      </c>
      <c r="B91" s="148" t="s">
        <v>214</v>
      </c>
      <c r="C91" s="6" t="s">
        <v>43</v>
      </c>
      <c r="D91" s="1">
        <v>300</v>
      </c>
      <c r="E91" s="1">
        <v>0</v>
      </c>
      <c r="F91" s="1">
        <v>0</v>
      </c>
      <c r="G91" s="10">
        <f>SUM(D91:F91)</f>
        <v>300</v>
      </c>
    </row>
    <row r="92" spans="1:9" ht="12.75">
      <c r="A92" s="1" t="s">
        <v>197</v>
      </c>
      <c r="B92" s="148"/>
      <c r="C92" s="14" t="s">
        <v>13</v>
      </c>
      <c r="D92" s="7">
        <v>300</v>
      </c>
      <c r="E92" s="7">
        <v>0</v>
      </c>
      <c r="F92" s="7">
        <v>0</v>
      </c>
      <c r="G92" s="7">
        <v>300</v>
      </c>
      <c r="H92" s="37"/>
      <c r="I92" s="37"/>
    </row>
    <row r="93" spans="1:7" ht="12.75">
      <c r="A93" s="1" t="s">
        <v>137</v>
      </c>
      <c r="B93" s="157"/>
      <c r="C93" s="192" t="s">
        <v>15</v>
      </c>
      <c r="D93" s="193"/>
      <c r="E93" s="193"/>
      <c r="F93" s="193"/>
      <c r="G93" s="196"/>
    </row>
    <row r="94" spans="1:7" ht="25.5">
      <c r="A94" s="1" t="s">
        <v>137</v>
      </c>
      <c r="B94" s="148" t="s">
        <v>217</v>
      </c>
      <c r="C94" s="6" t="s">
        <v>12</v>
      </c>
      <c r="D94" s="1">
        <v>81</v>
      </c>
      <c r="E94" s="1">
        <v>0</v>
      </c>
      <c r="F94" s="1">
        <v>0</v>
      </c>
      <c r="G94" s="10">
        <v>81</v>
      </c>
    </row>
    <row r="95" spans="1:9" ht="12.75">
      <c r="A95" s="1" t="s">
        <v>137</v>
      </c>
      <c r="B95" s="148" t="s">
        <v>217</v>
      </c>
      <c r="C95" s="14" t="s">
        <v>15</v>
      </c>
      <c r="D95" s="7">
        <v>81</v>
      </c>
      <c r="E95" s="7">
        <v>0</v>
      </c>
      <c r="F95" s="7">
        <v>0</v>
      </c>
      <c r="G95" s="7">
        <v>81</v>
      </c>
      <c r="H95" s="37"/>
      <c r="I95" s="37"/>
    </row>
    <row r="96" spans="1:9" ht="12.75">
      <c r="A96" s="1" t="s">
        <v>139</v>
      </c>
      <c r="B96" s="158"/>
      <c r="C96" s="22" t="s">
        <v>37</v>
      </c>
      <c r="D96" s="3"/>
      <c r="E96" s="3"/>
      <c r="F96" s="3"/>
      <c r="G96" s="3"/>
      <c r="H96" s="37"/>
      <c r="I96" s="37"/>
    </row>
    <row r="97" spans="1:9" ht="25.5" customHeight="1">
      <c r="A97" s="1" t="s">
        <v>228</v>
      </c>
      <c r="B97" s="159" t="s">
        <v>229</v>
      </c>
      <c r="C97" s="42" t="s">
        <v>77</v>
      </c>
      <c r="D97" s="3">
        <v>749</v>
      </c>
      <c r="E97" s="3">
        <v>0</v>
      </c>
      <c r="F97" s="3">
        <v>0</v>
      </c>
      <c r="G97" s="3">
        <v>749</v>
      </c>
      <c r="H97" s="37"/>
      <c r="I97" s="37"/>
    </row>
    <row r="98" spans="1:9" s="29" customFormat="1" ht="26.25" customHeight="1">
      <c r="A98" s="145"/>
      <c r="B98" s="187" t="s">
        <v>75</v>
      </c>
      <c r="C98" s="188"/>
      <c r="D98" s="32">
        <f>(D92+D95+D97)</f>
        <v>1130</v>
      </c>
      <c r="E98" s="32">
        <f>(E92+E95+E97)</f>
        <v>0</v>
      </c>
      <c r="F98" s="32">
        <f>(F92+F95+F97)</f>
        <v>0</v>
      </c>
      <c r="G98" s="32">
        <f>(G92+G95+G97)</f>
        <v>1130</v>
      </c>
      <c r="H98" s="168"/>
      <c r="I98" s="168"/>
    </row>
    <row r="99" spans="1:7" ht="12.75">
      <c r="A99" s="1"/>
      <c r="B99" s="148"/>
      <c r="C99" s="6"/>
      <c r="D99" s="1"/>
      <c r="E99" s="1"/>
      <c r="F99" s="1"/>
      <c r="G99" s="10"/>
    </row>
    <row r="100" spans="1:7" ht="20.25" customHeight="1">
      <c r="A100" s="1"/>
      <c r="B100" s="179" t="s">
        <v>76</v>
      </c>
      <c r="C100" s="179"/>
      <c r="D100" s="179"/>
      <c r="E100" s="179"/>
      <c r="F100" s="179"/>
      <c r="G100" s="180"/>
    </row>
    <row r="101" spans="1:7" ht="12.75">
      <c r="A101" s="1" t="s">
        <v>197</v>
      </c>
      <c r="B101" s="153">
        <v>41275</v>
      </c>
      <c r="C101" s="16" t="s">
        <v>34</v>
      </c>
      <c r="D101" s="16"/>
      <c r="E101" s="16"/>
      <c r="F101" s="16"/>
      <c r="G101" s="40"/>
    </row>
    <row r="102" spans="1:7" ht="25.5">
      <c r="A102" s="1" t="s">
        <v>195</v>
      </c>
      <c r="B102" s="148" t="s">
        <v>214</v>
      </c>
      <c r="C102" s="6" t="s">
        <v>40</v>
      </c>
      <c r="D102" s="1">
        <v>18000</v>
      </c>
      <c r="E102" s="1">
        <v>0</v>
      </c>
      <c r="F102" s="1">
        <v>0</v>
      </c>
      <c r="G102" s="10">
        <f>SUM(D102:F102)</f>
        <v>18000</v>
      </c>
    </row>
    <row r="103" spans="1:7" ht="12.75">
      <c r="A103" s="1" t="s">
        <v>195</v>
      </c>
      <c r="B103" s="148" t="s">
        <v>214</v>
      </c>
      <c r="C103" s="15" t="s">
        <v>44</v>
      </c>
      <c r="D103" s="1">
        <v>1149</v>
      </c>
      <c r="E103" s="1">
        <v>0</v>
      </c>
      <c r="F103" s="1">
        <v>0</v>
      </c>
      <c r="G103" s="10">
        <f>SUM(D103:F103)</f>
        <v>1149</v>
      </c>
    </row>
    <row r="104" spans="1:7" ht="12.75">
      <c r="A104" s="1" t="s">
        <v>199</v>
      </c>
      <c r="B104" s="148" t="s">
        <v>216</v>
      </c>
      <c r="C104" s="25" t="s">
        <v>83</v>
      </c>
      <c r="D104" s="1">
        <v>291</v>
      </c>
      <c r="E104" s="1">
        <v>0</v>
      </c>
      <c r="F104" s="1">
        <v>0</v>
      </c>
      <c r="G104" s="10">
        <f>SUM(D104:F104)</f>
        <v>291</v>
      </c>
    </row>
    <row r="105" spans="1:7" ht="12.75">
      <c r="A105" s="1" t="s">
        <v>197</v>
      </c>
      <c r="B105" s="148"/>
      <c r="C105" s="14" t="s">
        <v>13</v>
      </c>
      <c r="D105" s="7">
        <f>SUM(D102:D104)</f>
        <v>19440</v>
      </c>
      <c r="E105" s="7">
        <f>SUM(E102:E104)</f>
        <v>0</v>
      </c>
      <c r="F105" s="7">
        <f>SUM(F102:F104)</f>
        <v>0</v>
      </c>
      <c r="G105" s="7">
        <f>SUM(G102:G104)</f>
        <v>19440</v>
      </c>
    </row>
    <row r="106" spans="1:7" ht="12.75">
      <c r="A106" s="1" t="s">
        <v>137</v>
      </c>
      <c r="B106" s="154">
        <v>41276</v>
      </c>
      <c r="C106" s="20" t="s">
        <v>15</v>
      </c>
      <c r="D106" s="1"/>
      <c r="E106" s="1"/>
      <c r="F106" s="1"/>
      <c r="G106" s="10"/>
    </row>
    <row r="107" spans="1:7" ht="25.5">
      <c r="A107" s="1" t="s">
        <v>137</v>
      </c>
      <c r="B107" s="148" t="s">
        <v>217</v>
      </c>
      <c r="C107" s="24" t="s">
        <v>12</v>
      </c>
      <c r="D107" s="1">
        <v>5170</v>
      </c>
      <c r="E107" s="1">
        <v>0</v>
      </c>
      <c r="F107" s="1">
        <v>0</v>
      </c>
      <c r="G107" s="10">
        <f>SUM(D107:F107)</f>
        <v>5170</v>
      </c>
    </row>
    <row r="108" spans="1:7" ht="25.5">
      <c r="A108" s="1" t="s">
        <v>137</v>
      </c>
      <c r="B108" s="148" t="s">
        <v>217</v>
      </c>
      <c r="C108" s="24" t="s">
        <v>45</v>
      </c>
      <c r="D108" s="1">
        <v>79</v>
      </c>
      <c r="E108" s="1">
        <v>0</v>
      </c>
      <c r="F108" s="1"/>
      <c r="G108" s="10">
        <f>SUM(D108:F108)</f>
        <v>79</v>
      </c>
    </row>
    <row r="109" spans="1:7" ht="12.75">
      <c r="A109" s="1" t="s">
        <v>137</v>
      </c>
      <c r="B109" s="148" t="s">
        <v>217</v>
      </c>
      <c r="C109" s="14" t="s">
        <v>15</v>
      </c>
      <c r="D109" s="7">
        <f>(D107+D108)</f>
        <v>5249</v>
      </c>
      <c r="E109" s="7">
        <f>(E107+E108)</f>
        <v>0</v>
      </c>
      <c r="F109" s="7">
        <f>(F107+F108)</f>
        <v>0</v>
      </c>
      <c r="G109" s="7">
        <f>(G107+G108)</f>
        <v>5249</v>
      </c>
    </row>
    <row r="110" spans="1:9" s="29" customFormat="1" ht="27" customHeight="1">
      <c r="A110" s="145"/>
      <c r="B110" s="187" t="s">
        <v>79</v>
      </c>
      <c r="C110" s="188"/>
      <c r="D110" s="169">
        <f>(D105+D109)</f>
        <v>24689</v>
      </c>
      <c r="E110" s="169">
        <f>(E105+E109)</f>
        <v>0</v>
      </c>
      <c r="F110" s="169">
        <f>(F105+F109)</f>
        <v>0</v>
      </c>
      <c r="G110" s="169">
        <f>(G105+G109)</f>
        <v>24689</v>
      </c>
      <c r="H110" s="38"/>
      <c r="I110" s="38"/>
    </row>
    <row r="111" spans="1:7" ht="12.75">
      <c r="A111" s="1"/>
      <c r="B111" s="148"/>
      <c r="C111" s="6"/>
      <c r="D111" s="1"/>
      <c r="E111" s="1"/>
      <c r="F111" s="1"/>
      <c r="G111" s="39"/>
    </row>
    <row r="112" spans="1:7" ht="16.5" customHeight="1">
      <c r="A112" s="1"/>
      <c r="B112" s="191" t="s">
        <v>82</v>
      </c>
      <c r="C112" s="191"/>
      <c r="D112" s="191"/>
      <c r="E112" s="191"/>
      <c r="F112" s="191"/>
      <c r="G112" s="191"/>
    </row>
    <row r="113" spans="1:7" ht="12.75">
      <c r="A113" s="1" t="s">
        <v>197</v>
      </c>
      <c r="B113" s="153">
        <v>41275</v>
      </c>
      <c r="C113" s="16" t="s">
        <v>34</v>
      </c>
      <c r="D113" s="16"/>
      <c r="E113" s="16"/>
      <c r="F113" s="16"/>
      <c r="G113" s="40"/>
    </row>
    <row r="114" spans="1:7" ht="12.75">
      <c r="A114" s="1"/>
      <c r="B114" s="153"/>
      <c r="C114" s="16"/>
      <c r="D114" s="16"/>
      <c r="E114" s="16"/>
      <c r="F114" s="16"/>
      <c r="G114" s="40"/>
    </row>
    <row r="115" spans="1:7" ht="25.5">
      <c r="A115" s="1" t="s">
        <v>195</v>
      </c>
      <c r="B115" s="148" t="s">
        <v>214</v>
      </c>
      <c r="C115" s="26" t="s">
        <v>46</v>
      </c>
      <c r="D115" s="2">
        <v>0</v>
      </c>
      <c r="E115" s="2">
        <v>6887</v>
      </c>
      <c r="F115" s="2">
        <v>0</v>
      </c>
      <c r="G115" s="2">
        <f>SUM(D115:F115)</f>
        <v>6887</v>
      </c>
    </row>
    <row r="116" spans="1:7" ht="25.5">
      <c r="A116" s="1" t="s">
        <v>195</v>
      </c>
      <c r="B116" s="148" t="s">
        <v>214</v>
      </c>
      <c r="C116" s="27" t="s">
        <v>47</v>
      </c>
      <c r="D116" s="2">
        <v>0</v>
      </c>
      <c r="E116" s="2">
        <v>116</v>
      </c>
      <c r="F116" s="2">
        <v>0</v>
      </c>
      <c r="G116" s="2">
        <f>SUM(D116:F116)</f>
        <v>116</v>
      </c>
    </row>
    <row r="117" spans="1:7" ht="12.75">
      <c r="A117" s="1" t="s">
        <v>199</v>
      </c>
      <c r="B117" s="148" t="s">
        <v>216</v>
      </c>
      <c r="C117" s="25" t="s">
        <v>83</v>
      </c>
      <c r="D117" s="9">
        <v>0</v>
      </c>
      <c r="E117" s="9">
        <v>152</v>
      </c>
      <c r="F117" s="9">
        <v>0</v>
      </c>
      <c r="G117" s="2">
        <f>SUM(D117:F117)</f>
        <v>152</v>
      </c>
    </row>
    <row r="118" spans="1:7" ht="12.75">
      <c r="A118" s="1" t="s">
        <v>197</v>
      </c>
      <c r="B118" s="155"/>
      <c r="C118" s="14" t="s">
        <v>13</v>
      </c>
      <c r="D118" s="7">
        <f>SUM(D115:D117)</f>
        <v>0</v>
      </c>
      <c r="E118" s="7">
        <f>SUM(E115:E117)</f>
        <v>7155</v>
      </c>
      <c r="F118" s="7">
        <f>SUM(F115:F117)</f>
        <v>0</v>
      </c>
      <c r="G118" s="7">
        <f>SUM(G115:G117)</f>
        <v>7155</v>
      </c>
    </row>
    <row r="119" spans="1:7" ht="12.75">
      <c r="A119" s="1" t="s">
        <v>137</v>
      </c>
      <c r="B119" s="157"/>
      <c r="C119" s="192" t="s">
        <v>15</v>
      </c>
      <c r="D119" s="193"/>
      <c r="E119" s="193"/>
      <c r="F119" s="193"/>
      <c r="G119" s="193"/>
    </row>
    <row r="120" spans="1:7" ht="25.5">
      <c r="A120" s="1" t="s">
        <v>137</v>
      </c>
      <c r="B120" s="148" t="s">
        <v>217</v>
      </c>
      <c r="C120" s="24" t="s">
        <v>12</v>
      </c>
      <c r="D120" s="1">
        <v>0</v>
      </c>
      <c r="E120" s="1">
        <v>1891</v>
      </c>
      <c r="F120" s="1">
        <v>0</v>
      </c>
      <c r="G120" s="10">
        <f>SUM(D120:F120)</f>
        <v>1891</v>
      </c>
    </row>
    <row r="121" spans="1:7" ht="25.5">
      <c r="A121" s="1" t="s">
        <v>137</v>
      </c>
      <c r="B121" s="148" t="s">
        <v>217</v>
      </c>
      <c r="C121" s="24" t="s">
        <v>45</v>
      </c>
      <c r="D121" s="1">
        <v>0</v>
      </c>
      <c r="E121" s="1">
        <v>41</v>
      </c>
      <c r="F121" s="1">
        <v>0</v>
      </c>
      <c r="G121" s="10">
        <f>SUM(D121:F121)</f>
        <v>41</v>
      </c>
    </row>
    <row r="122" spans="1:7" ht="12.75">
      <c r="A122" s="1" t="s">
        <v>137</v>
      </c>
      <c r="B122" s="155" t="s">
        <v>217</v>
      </c>
      <c r="C122" s="14" t="s">
        <v>15</v>
      </c>
      <c r="D122" s="7">
        <f>(D120+D121)</f>
        <v>0</v>
      </c>
      <c r="E122" s="7">
        <f>(E120+E121)</f>
        <v>1932</v>
      </c>
      <c r="F122" s="7">
        <f>(F120+F121)</f>
        <v>0</v>
      </c>
      <c r="G122" s="7">
        <f>(G120+G121)</f>
        <v>1932</v>
      </c>
    </row>
    <row r="123" spans="1:7" ht="12.75">
      <c r="A123" s="1" t="s">
        <v>200</v>
      </c>
      <c r="B123" s="149"/>
      <c r="C123" s="21" t="s">
        <v>53</v>
      </c>
      <c r="D123" s="2"/>
      <c r="E123" s="3">
        <v>2138</v>
      </c>
      <c r="F123" s="3"/>
      <c r="G123" s="3">
        <f>SUM(D123:F123)</f>
        <v>2138</v>
      </c>
    </row>
    <row r="124" spans="1:7" ht="12.75">
      <c r="A124" s="1"/>
      <c r="B124" s="148"/>
      <c r="C124" s="6" t="s">
        <v>33</v>
      </c>
      <c r="D124" s="1"/>
      <c r="E124" s="1">
        <v>577</v>
      </c>
      <c r="F124" s="1"/>
      <c r="G124" s="3">
        <f>SUM(D124:F124)</f>
        <v>577</v>
      </c>
    </row>
    <row r="125" spans="1:9" ht="12.75">
      <c r="A125" s="1"/>
      <c r="B125" s="158">
        <v>41277</v>
      </c>
      <c r="C125" s="14" t="s">
        <v>36</v>
      </c>
      <c r="D125" s="7">
        <f>(D123+D124)</f>
        <v>0</v>
      </c>
      <c r="E125" s="7">
        <f>(E123+E124)</f>
        <v>2715</v>
      </c>
      <c r="F125" s="7">
        <f>(F123+F124)</f>
        <v>0</v>
      </c>
      <c r="G125" s="7">
        <f>SUM(D125:F125)</f>
        <v>2715</v>
      </c>
      <c r="H125" s="37"/>
      <c r="I125" s="37"/>
    </row>
    <row r="126" spans="1:7" ht="12.75">
      <c r="A126" s="1"/>
      <c r="B126" s="148"/>
      <c r="C126" s="22"/>
      <c r="D126" s="1"/>
      <c r="E126" s="1"/>
      <c r="F126" s="1"/>
      <c r="G126" s="10"/>
    </row>
    <row r="127" spans="1:7" ht="12.75">
      <c r="A127" s="1" t="s">
        <v>139</v>
      </c>
      <c r="B127" s="156"/>
      <c r="C127" s="22" t="s">
        <v>37</v>
      </c>
      <c r="D127" s="1"/>
      <c r="E127" s="1"/>
      <c r="F127" s="1"/>
      <c r="G127" s="10"/>
    </row>
    <row r="128" spans="1:7" ht="12.75">
      <c r="A128" s="1" t="s">
        <v>201</v>
      </c>
      <c r="B128" s="148" t="s">
        <v>219</v>
      </c>
      <c r="C128" s="6" t="s">
        <v>16</v>
      </c>
      <c r="D128" s="1">
        <v>0</v>
      </c>
      <c r="E128" s="1">
        <v>10</v>
      </c>
      <c r="F128" s="1">
        <v>0</v>
      </c>
      <c r="G128" s="10">
        <f>SUM(D128:F128)</f>
        <v>10</v>
      </c>
    </row>
    <row r="129" spans="1:7" ht="12.75">
      <c r="A129" s="1" t="s">
        <v>198</v>
      </c>
      <c r="B129" s="148" t="s">
        <v>218</v>
      </c>
      <c r="C129" s="6" t="s">
        <v>17</v>
      </c>
      <c r="D129" s="1">
        <v>0</v>
      </c>
      <c r="E129" s="1">
        <v>25</v>
      </c>
      <c r="F129" s="1">
        <v>0</v>
      </c>
      <c r="G129" s="10">
        <f aca="true" t="shared" si="1" ref="G129:G143">SUM(D129:F129)</f>
        <v>25</v>
      </c>
    </row>
    <row r="130" spans="1:7" ht="12.75">
      <c r="A130" s="1" t="s">
        <v>201</v>
      </c>
      <c r="B130" s="148" t="s">
        <v>219</v>
      </c>
      <c r="C130" s="6" t="s">
        <v>18</v>
      </c>
      <c r="D130" s="1">
        <v>0</v>
      </c>
      <c r="E130" s="1">
        <v>10</v>
      </c>
      <c r="F130" s="1">
        <v>0</v>
      </c>
      <c r="G130" s="10">
        <f t="shared" si="1"/>
        <v>10</v>
      </c>
    </row>
    <row r="131" spans="1:7" ht="12.75">
      <c r="A131" s="1" t="s">
        <v>201</v>
      </c>
      <c r="B131" s="148" t="s">
        <v>219</v>
      </c>
      <c r="C131" s="6" t="s">
        <v>19</v>
      </c>
      <c r="D131" s="1">
        <v>0</v>
      </c>
      <c r="E131" s="1">
        <v>53</v>
      </c>
      <c r="F131" s="1">
        <v>0</v>
      </c>
      <c r="G131" s="10">
        <f t="shared" si="1"/>
        <v>53</v>
      </c>
    </row>
    <row r="132" spans="1:7" ht="12.75">
      <c r="A132" s="1" t="s">
        <v>198</v>
      </c>
      <c r="B132" s="148" t="s">
        <v>218</v>
      </c>
      <c r="C132" s="6" t="s">
        <v>20</v>
      </c>
      <c r="D132" s="1">
        <v>0</v>
      </c>
      <c r="E132" s="1">
        <v>47</v>
      </c>
      <c r="F132" s="1">
        <v>0</v>
      </c>
      <c r="G132" s="10">
        <f t="shared" si="1"/>
        <v>47</v>
      </c>
    </row>
    <row r="133" spans="1:7" ht="12.75">
      <c r="A133" s="1" t="s">
        <v>198</v>
      </c>
      <c r="B133" s="148" t="s">
        <v>218</v>
      </c>
      <c r="C133" s="6" t="s">
        <v>21</v>
      </c>
      <c r="D133" s="1">
        <v>0</v>
      </c>
      <c r="E133" s="1">
        <v>74</v>
      </c>
      <c r="F133" s="1">
        <v>0</v>
      </c>
      <c r="G133" s="10">
        <f t="shared" si="1"/>
        <v>74</v>
      </c>
    </row>
    <row r="134" spans="1:7" ht="12.75">
      <c r="A134" s="1" t="s">
        <v>203</v>
      </c>
      <c r="B134" s="148" t="s">
        <v>224</v>
      </c>
      <c r="C134" s="6" t="s">
        <v>24</v>
      </c>
      <c r="D134" s="1">
        <v>0</v>
      </c>
      <c r="E134" s="1">
        <v>700</v>
      </c>
      <c r="F134" s="1">
        <v>0</v>
      </c>
      <c r="G134" s="10">
        <f t="shared" si="1"/>
        <v>700</v>
      </c>
    </row>
    <row r="135" spans="1:7" ht="12.75">
      <c r="A135" s="1" t="s">
        <v>203</v>
      </c>
      <c r="B135" s="148" t="s">
        <v>224</v>
      </c>
      <c r="C135" s="6" t="s">
        <v>25</v>
      </c>
      <c r="D135" s="1">
        <v>0</v>
      </c>
      <c r="E135" s="1">
        <v>160</v>
      </c>
      <c r="F135" s="1">
        <v>0</v>
      </c>
      <c r="G135" s="10">
        <f t="shared" si="1"/>
        <v>160</v>
      </c>
    </row>
    <row r="136" spans="1:7" ht="12.75">
      <c r="A136" s="1" t="s">
        <v>203</v>
      </c>
      <c r="B136" s="148" t="s">
        <v>224</v>
      </c>
      <c r="C136" s="6" t="s">
        <v>26</v>
      </c>
      <c r="D136" s="1">
        <v>0</v>
      </c>
      <c r="E136" s="1">
        <v>150</v>
      </c>
      <c r="F136" s="1">
        <v>0</v>
      </c>
      <c r="G136" s="10">
        <f t="shared" si="1"/>
        <v>150</v>
      </c>
    </row>
    <row r="137" spans="1:7" ht="12.75">
      <c r="A137" s="1" t="s">
        <v>202</v>
      </c>
      <c r="B137" s="148" t="s">
        <v>225</v>
      </c>
      <c r="C137" s="6" t="s">
        <v>27</v>
      </c>
      <c r="D137" s="1">
        <v>0</v>
      </c>
      <c r="E137" s="1">
        <v>30</v>
      </c>
      <c r="F137" s="1">
        <v>0</v>
      </c>
      <c r="G137" s="10">
        <f t="shared" si="1"/>
        <v>30</v>
      </c>
    </row>
    <row r="138" spans="1:7" ht="12.75">
      <c r="A138" s="1" t="s">
        <v>207</v>
      </c>
      <c r="B138" s="148" t="s">
        <v>226</v>
      </c>
      <c r="C138" s="19" t="s">
        <v>28</v>
      </c>
      <c r="D138" s="1">
        <v>0</v>
      </c>
      <c r="E138" s="1">
        <v>377</v>
      </c>
      <c r="F138" s="1">
        <v>0</v>
      </c>
      <c r="G138" s="10">
        <f t="shared" si="1"/>
        <v>377</v>
      </c>
    </row>
    <row r="139" spans="1:7" ht="12.75">
      <c r="A139" s="1" t="s">
        <v>205</v>
      </c>
      <c r="B139" s="148" t="s">
        <v>227</v>
      </c>
      <c r="C139" s="6" t="s">
        <v>29</v>
      </c>
      <c r="D139" s="1">
        <v>0</v>
      </c>
      <c r="E139" s="1">
        <v>10</v>
      </c>
      <c r="F139" s="1">
        <v>0</v>
      </c>
      <c r="G139" s="10">
        <f t="shared" si="1"/>
        <v>10</v>
      </c>
    </row>
    <row r="140" spans="1:7" ht="12.75">
      <c r="A140" s="1"/>
      <c r="B140" s="148"/>
      <c r="C140" s="6" t="s">
        <v>30</v>
      </c>
      <c r="D140" s="1">
        <v>0</v>
      </c>
      <c r="E140" s="1">
        <v>12</v>
      </c>
      <c r="F140" s="1">
        <v>0</v>
      </c>
      <c r="G140" s="10">
        <f t="shared" si="1"/>
        <v>12</v>
      </c>
    </row>
    <row r="141" spans="1:7" ht="12.75">
      <c r="A141" s="1"/>
      <c r="B141" s="148"/>
      <c r="C141" s="6" t="s">
        <v>31</v>
      </c>
      <c r="D141" s="1">
        <v>0</v>
      </c>
      <c r="E141" s="1">
        <v>4</v>
      </c>
      <c r="F141" s="1">
        <v>0</v>
      </c>
      <c r="G141" s="10">
        <f t="shared" si="1"/>
        <v>4</v>
      </c>
    </row>
    <row r="142" spans="1:7" ht="12.75">
      <c r="A142" s="1" t="s">
        <v>139</v>
      </c>
      <c r="B142" s="148"/>
      <c r="C142" s="6" t="s">
        <v>32</v>
      </c>
      <c r="D142" s="1">
        <v>0</v>
      </c>
      <c r="E142" s="1">
        <f>SUM(E128:E141)</f>
        <v>1662</v>
      </c>
      <c r="F142" s="1">
        <v>0</v>
      </c>
      <c r="G142" s="10">
        <f t="shared" si="1"/>
        <v>1662</v>
      </c>
    </row>
    <row r="143" spans="1:7" ht="12.75">
      <c r="A143" s="1" t="s">
        <v>206</v>
      </c>
      <c r="B143" s="148"/>
      <c r="C143" s="6" t="s">
        <v>33</v>
      </c>
      <c r="D143" s="1">
        <v>0</v>
      </c>
      <c r="E143" s="1">
        <v>449</v>
      </c>
      <c r="F143" s="1">
        <v>0</v>
      </c>
      <c r="G143" s="10">
        <f t="shared" si="1"/>
        <v>449</v>
      </c>
    </row>
    <row r="144" spans="1:9" ht="12.75">
      <c r="A144" s="1" t="s">
        <v>139</v>
      </c>
      <c r="C144" s="14" t="s">
        <v>35</v>
      </c>
      <c r="D144" s="7">
        <f>(D142+D143)</f>
        <v>0</v>
      </c>
      <c r="E144" s="7">
        <f>(E142+E143)</f>
        <v>2111</v>
      </c>
      <c r="F144" s="7">
        <f>(F142+F143)</f>
        <v>0</v>
      </c>
      <c r="G144" s="7">
        <f>(G142+G143)</f>
        <v>2111</v>
      </c>
      <c r="H144" s="37"/>
      <c r="I144" s="37"/>
    </row>
    <row r="145" spans="1:9" s="29" customFormat="1" ht="12.75">
      <c r="A145" s="145"/>
      <c r="B145" s="194" t="s">
        <v>48</v>
      </c>
      <c r="C145" s="195"/>
      <c r="D145" s="32">
        <f>(D118+D122+D125+D144)</f>
        <v>0</v>
      </c>
      <c r="E145" s="32">
        <f>(E118+E122+E125+E144)</f>
        <v>13913</v>
      </c>
      <c r="F145" s="32">
        <f>(F118+F122+F125+F144)</f>
        <v>0</v>
      </c>
      <c r="G145" s="32">
        <f>(G118+G122+G125+G144)</f>
        <v>13913</v>
      </c>
      <c r="H145" s="168"/>
      <c r="I145" s="168"/>
    </row>
    <row r="146" ht="12.75">
      <c r="A146" s="1"/>
    </row>
    <row r="147" spans="1:7" ht="12.75">
      <c r="A147" s="1"/>
      <c r="B147" s="181" t="s">
        <v>49</v>
      </c>
      <c r="C147" s="182"/>
      <c r="D147" s="23">
        <v>87956</v>
      </c>
      <c r="E147" s="23">
        <v>13913</v>
      </c>
      <c r="F147" s="23">
        <v>0</v>
      </c>
      <c r="G147" s="23">
        <f>SUM(D147:F147)</f>
        <v>101869</v>
      </c>
    </row>
    <row r="149" ht="12.75">
      <c r="C149" s="13" t="s">
        <v>230</v>
      </c>
    </row>
    <row r="153" spans="3:6" ht="12.75">
      <c r="C153" s="34"/>
      <c r="D153" s="173" t="s">
        <v>0</v>
      </c>
      <c r="E153" s="173"/>
      <c r="F153" s="173"/>
    </row>
    <row r="154" spans="3:6" ht="12.75">
      <c r="C154" s="34"/>
      <c r="D154" s="173" t="s">
        <v>1</v>
      </c>
      <c r="E154" s="173"/>
      <c r="F154" s="173"/>
    </row>
    <row r="168" spans="6:7" ht="12.75">
      <c r="F168" s="146"/>
      <c r="G168" s="44"/>
    </row>
    <row r="169" spans="6:7" ht="12.75">
      <c r="F169" s="146"/>
      <c r="G169" s="44"/>
    </row>
    <row r="170" spans="6:7" ht="12.75">
      <c r="F170" s="146"/>
      <c r="G170" s="44"/>
    </row>
    <row r="171" spans="6:7" ht="12.75">
      <c r="F171" s="146"/>
      <c r="G171" s="44"/>
    </row>
    <row r="172" spans="6:7" ht="12.75">
      <c r="F172" s="146"/>
      <c r="G172" s="44"/>
    </row>
    <row r="173" spans="6:7" ht="12.75">
      <c r="F173" s="146"/>
      <c r="G173" s="44"/>
    </row>
    <row r="174" spans="6:7" ht="12.75">
      <c r="F174" s="146"/>
      <c r="G174" s="44"/>
    </row>
    <row r="175" spans="6:7" ht="12.75">
      <c r="F175" s="146"/>
      <c r="G175" s="44"/>
    </row>
    <row r="176" spans="6:7" ht="12.75">
      <c r="F176" s="146"/>
      <c r="G176" s="44"/>
    </row>
    <row r="177" spans="6:7" ht="12.75">
      <c r="F177" s="146"/>
      <c r="G177" s="44"/>
    </row>
    <row r="178" spans="6:7" ht="12.75">
      <c r="F178" s="146"/>
      <c r="G178" s="44"/>
    </row>
    <row r="179" spans="6:7" ht="12.75">
      <c r="F179" s="146"/>
      <c r="G179" s="44"/>
    </row>
    <row r="180" spans="6:7" ht="12.75">
      <c r="F180" s="146"/>
      <c r="G180" s="44"/>
    </row>
    <row r="181" spans="6:7" ht="12.75">
      <c r="F181" s="146"/>
      <c r="G181" s="44"/>
    </row>
    <row r="182" spans="6:7" ht="12.75">
      <c r="F182" s="146"/>
      <c r="G182" s="44"/>
    </row>
    <row r="183" spans="6:7" ht="12.75">
      <c r="F183" s="146"/>
      <c r="G183" s="44"/>
    </row>
    <row r="184" spans="6:7" ht="12.75">
      <c r="F184" s="146"/>
      <c r="G184" s="44"/>
    </row>
    <row r="185" spans="6:7" ht="12.75">
      <c r="F185" s="146"/>
      <c r="G185" s="44"/>
    </row>
    <row r="186" spans="6:7" ht="12.75">
      <c r="F186" s="146"/>
      <c r="G186" s="44"/>
    </row>
    <row r="187" spans="6:7" ht="12.75">
      <c r="F187" s="146"/>
      <c r="G187" s="44"/>
    </row>
    <row r="188" spans="6:7" ht="12.75">
      <c r="F188" s="146"/>
      <c r="G188" s="44"/>
    </row>
    <row r="189" spans="6:7" ht="12.75">
      <c r="F189" s="146"/>
      <c r="G189" s="44"/>
    </row>
    <row r="190" spans="6:7" ht="12.75">
      <c r="F190" s="146"/>
      <c r="G190" s="44"/>
    </row>
    <row r="191" spans="6:7" ht="12.75">
      <c r="F191" s="146"/>
      <c r="G191" s="44"/>
    </row>
    <row r="192" spans="6:7" ht="12.75">
      <c r="F192" s="146"/>
      <c r="G192" s="44"/>
    </row>
    <row r="193" spans="6:7" ht="12.75">
      <c r="F193" s="146"/>
      <c r="G193" s="44"/>
    </row>
    <row r="194" spans="6:7" ht="12.75">
      <c r="F194" s="146"/>
      <c r="G194" s="44"/>
    </row>
    <row r="195" spans="6:7" ht="12.75">
      <c r="F195" s="146"/>
      <c r="G195" s="44"/>
    </row>
    <row r="196" spans="6:7" ht="12.75">
      <c r="F196" s="146"/>
      <c r="G196" s="44"/>
    </row>
    <row r="197" ht="12.75">
      <c r="G197" s="44"/>
    </row>
    <row r="198" ht="12.75">
      <c r="G198" s="44"/>
    </row>
    <row r="199" ht="12.75">
      <c r="G199" s="44"/>
    </row>
    <row r="200" ht="12.75">
      <c r="G200" s="44"/>
    </row>
    <row r="201" ht="12.75">
      <c r="G201" s="44"/>
    </row>
    <row r="202" ht="12.75">
      <c r="G202" s="44"/>
    </row>
    <row r="203" ht="12.75">
      <c r="G203" s="44"/>
    </row>
    <row r="204" ht="12.75">
      <c r="G204" s="44"/>
    </row>
    <row r="205" ht="12.75">
      <c r="G205" s="44"/>
    </row>
    <row r="206" ht="12.75">
      <c r="G206" s="44"/>
    </row>
    <row r="207" ht="12.75">
      <c r="G207" s="44"/>
    </row>
    <row r="208" ht="12.75">
      <c r="G208" s="44"/>
    </row>
    <row r="209" ht="12.75">
      <c r="G209" s="44"/>
    </row>
    <row r="210" ht="12.75">
      <c r="G210" s="44"/>
    </row>
    <row r="211" ht="12.75">
      <c r="G211" s="44"/>
    </row>
    <row r="212" ht="12.75">
      <c r="G212" s="44"/>
    </row>
    <row r="213" ht="12.75">
      <c r="G213" s="44"/>
    </row>
    <row r="214" ht="12.75">
      <c r="G214" s="44"/>
    </row>
    <row r="215" ht="12.75">
      <c r="G215" s="44"/>
    </row>
    <row r="216" ht="12.75">
      <c r="G216" s="44"/>
    </row>
    <row r="217" ht="12.75">
      <c r="G217" s="44"/>
    </row>
    <row r="218" ht="12.75">
      <c r="G218" s="44"/>
    </row>
    <row r="219" ht="12.75">
      <c r="G219" s="44"/>
    </row>
    <row r="220" ht="12.75">
      <c r="G220" s="44"/>
    </row>
    <row r="221" ht="12.75">
      <c r="G221" s="44"/>
    </row>
    <row r="222" ht="12.75">
      <c r="G222" s="44"/>
    </row>
    <row r="223" ht="12.75">
      <c r="G223" s="44"/>
    </row>
    <row r="224" ht="12.75">
      <c r="G224" s="44"/>
    </row>
    <row r="225" ht="12.75">
      <c r="G225" s="44"/>
    </row>
    <row r="226" ht="12.75">
      <c r="G226" s="44"/>
    </row>
    <row r="227" ht="12.75">
      <c r="G227" s="44"/>
    </row>
    <row r="228" ht="12.75">
      <c r="G228" s="44"/>
    </row>
    <row r="229" ht="12.75">
      <c r="G229" s="44"/>
    </row>
    <row r="230" ht="12.75">
      <c r="G230" s="44"/>
    </row>
    <row r="231" ht="12.75">
      <c r="G231" s="44"/>
    </row>
    <row r="232" ht="12.75">
      <c r="G232" s="44"/>
    </row>
    <row r="233" ht="12.75">
      <c r="G233" s="44"/>
    </row>
    <row r="234" ht="12.75">
      <c r="G234" s="44"/>
    </row>
    <row r="235" ht="12.75">
      <c r="G235" s="44"/>
    </row>
    <row r="236" ht="12.75">
      <c r="G236" s="44"/>
    </row>
    <row r="237" ht="12.75">
      <c r="G237" s="44"/>
    </row>
    <row r="238" ht="12.75">
      <c r="G238" s="44"/>
    </row>
    <row r="239" ht="12.75">
      <c r="G239" s="44"/>
    </row>
    <row r="240" ht="12.75">
      <c r="G240" s="44"/>
    </row>
    <row r="241" ht="12.75">
      <c r="G241" s="44"/>
    </row>
    <row r="242" ht="12.75">
      <c r="G242" s="44"/>
    </row>
    <row r="243" ht="12.75">
      <c r="G243" s="44"/>
    </row>
    <row r="244" ht="12.75">
      <c r="G244" s="44"/>
    </row>
    <row r="245" ht="12.75">
      <c r="G245" s="44"/>
    </row>
    <row r="246" ht="12.75">
      <c r="G246" s="44"/>
    </row>
    <row r="247" ht="12.75">
      <c r="G247" s="44"/>
    </row>
    <row r="248" ht="12.75">
      <c r="G248" s="44"/>
    </row>
    <row r="249" ht="12.75">
      <c r="G249" s="44"/>
    </row>
    <row r="250" ht="12.75">
      <c r="G250" s="44"/>
    </row>
    <row r="251" ht="12.75">
      <c r="G251" s="44"/>
    </row>
    <row r="252" ht="12.75">
      <c r="G252" s="44"/>
    </row>
    <row r="253" ht="12.75">
      <c r="G253" s="44"/>
    </row>
    <row r="254" ht="12.75">
      <c r="G254" s="44"/>
    </row>
    <row r="255" ht="12.75">
      <c r="G255" s="44"/>
    </row>
  </sheetData>
  <sheetProtection/>
  <mergeCells count="31">
    <mergeCell ref="B4:C4"/>
    <mergeCell ref="B17:G17"/>
    <mergeCell ref="B10:C10"/>
    <mergeCell ref="B5:G5"/>
    <mergeCell ref="B16:G16"/>
    <mergeCell ref="B12:G12"/>
    <mergeCell ref="B15:C15"/>
    <mergeCell ref="C93:G93"/>
    <mergeCell ref="B27:G27"/>
    <mergeCell ref="B65:G65"/>
    <mergeCell ref="B87:C87"/>
    <mergeCell ref="B63:C63"/>
    <mergeCell ref="B110:C110"/>
    <mergeCell ref="B89:G89"/>
    <mergeCell ref="B98:C98"/>
    <mergeCell ref="D153:F153"/>
    <mergeCell ref="B112:G112"/>
    <mergeCell ref="C119:G119"/>
    <mergeCell ref="B147:C147"/>
    <mergeCell ref="B145:C145"/>
    <mergeCell ref="B100:G100"/>
    <mergeCell ref="D154:F154"/>
    <mergeCell ref="B2:G2"/>
    <mergeCell ref="B6:G6"/>
    <mergeCell ref="B40:G40"/>
    <mergeCell ref="B41:G41"/>
    <mergeCell ref="B38:C38"/>
    <mergeCell ref="B7:C7"/>
    <mergeCell ref="B25:C25"/>
    <mergeCell ref="B33:C33"/>
    <mergeCell ref="B35:C35"/>
  </mergeCells>
  <printOptions headings="1" horizontalCentered="1"/>
  <pageMargins left="0.5905511811023623" right="0.5905511811023623" top="0.984251968503937" bottom="0.984251968503937" header="0.5118110236220472" footer="0.5118110236220472"/>
  <pageSetup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view="pageLayout" workbookViewId="0" topLeftCell="A1">
      <selection activeCell="O16" sqref="O16"/>
    </sheetView>
  </sheetViews>
  <sheetFormatPr defaultColWidth="9.140625" defaultRowHeight="12.75"/>
  <cols>
    <col min="1" max="1" width="4.28125" style="0" customWidth="1"/>
    <col min="2" max="2" width="3.421875" style="0" customWidth="1"/>
    <col min="3" max="3" width="4.7109375" style="0" customWidth="1"/>
    <col min="4" max="4" width="32.8515625" style="84" customWidth="1"/>
    <col min="5" max="5" width="9.140625" style="91" customWidth="1"/>
    <col min="8" max="8" width="9.140625" style="92" customWidth="1"/>
  </cols>
  <sheetData>
    <row r="1" spans="1:8" s="47" customFormat="1" ht="52.5" customHeight="1">
      <c r="A1" s="207" t="s">
        <v>85</v>
      </c>
      <c r="B1" s="207"/>
      <c r="C1" s="207"/>
      <c r="D1" s="207"/>
      <c r="E1" s="207"/>
      <c r="F1" s="207"/>
      <c r="G1" s="207"/>
      <c r="H1" s="207"/>
    </row>
    <row r="2" spans="1:8" s="51" customFormat="1" ht="65.25" customHeight="1">
      <c r="A2" s="48" t="s">
        <v>86</v>
      </c>
      <c r="B2" s="208" t="s">
        <v>87</v>
      </c>
      <c r="C2" s="208"/>
      <c r="D2" s="49" t="s">
        <v>88</v>
      </c>
      <c r="E2" s="50" t="s">
        <v>89</v>
      </c>
      <c r="F2" s="50" t="s">
        <v>90</v>
      </c>
      <c r="G2" s="50" t="s">
        <v>91</v>
      </c>
      <c r="H2" s="50" t="s">
        <v>92</v>
      </c>
    </row>
    <row r="3" spans="1:8" s="55" customFormat="1" ht="12.75" customHeight="1">
      <c r="A3" s="204" t="s">
        <v>66</v>
      </c>
      <c r="B3" s="205"/>
      <c r="C3" s="205"/>
      <c r="D3" s="206"/>
      <c r="E3" s="52"/>
      <c r="F3" s="53"/>
      <c r="G3" s="53"/>
      <c r="H3" s="54"/>
    </row>
    <row r="4" spans="1:8" s="55" customFormat="1" ht="25.5">
      <c r="A4" s="56" t="s">
        <v>93</v>
      </c>
      <c r="B4" s="56" t="s">
        <v>94</v>
      </c>
      <c r="C4" s="57"/>
      <c r="D4" s="58" t="s">
        <v>95</v>
      </c>
      <c r="E4" s="59">
        <f>E5</f>
        <v>0</v>
      </c>
      <c r="F4" s="59">
        <f>F5</f>
        <v>0</v>
      </c>
      <c r="G4" s="59">
        <f>G5</f>
        <v>0</v>
      </c>
      <c r="H4" s="59">
        <f>H5</f>
        <v>0</v>
      </c>
    </row>
    <row r="5" spans="1:8" s="55" customFormat="1" ht="25.5">
      <c r="A5" s="60"/>
      <c r="B5" s="60"/>
      <c r="C5" s="61" t="s">
        <v>96</v>
      </c>
      <c r="D5" s="62" t="s">
        <v>97</v>
      </c>
      <c r="E5" s="63">
        <v>0</v>
      </c>
      <c r="F5" s="63">
        <v>0</v>
      </c>
      <c r="G5" s="63">
        <v>0</v>
      </c>
      <c r="H5" s="64">
        <f>SUM(E5:G5)</f>
        <v>0</v>
      </c>
    </row>
    <row r="6" spans="1:8" s="55" customFormat="1" ht="25.5">
      <c r="A6" s="56" t="s">
        <v>98</v>
      </c>
      <c r="B6" s="56" t="s">
        <v>99</v>
      </c>
      <c r="C6" s="57"/>
      <c r="D6" s="58" t="s">
        <v>100</v>
      </c>
      <c r="E6" s="65">
        <f>E7</f>
        <v>0</v>
      </c>
      <c r="F6" s="65">
        <f>F7</f>
        <v>0</v>
      </c>
      <c r="G6" s="65">
        <f>G7</f>
        <v>0</v>
      </c>
      <c r="H6" s="65">
        <f>H7</f>
        <v>0</v>
      </c>
    </row>
    <row r="7" spans="1:8" s="55" customFormat="1" ht="38.25">
      <c r="A7" s="66"/>
      <c r="B7" s="66"/>
      <c r="C7" s="61" t="s">
        <v>101</v>
      </c>
      <c r="D7" s="62" t="s">
        <v>102</v>
      </c>
      <c r="E7" s="64"/>
      <c r="F7" s="67"/>
      <c r="G7" s="67"/>
      <c r="H7" s="68"/>
    </row>
    <row r="8" spans="1:8" s="55" customFormat="1" ht="12.75">
      <c r="A8" s="56" t="s">
        <v>103</v>
      </c>
      <c r="B8" s="56" t="s">
        <v>104</v>
      </c>
      <c r="C8" s="57"/>
      <c r="D8" s="58" t="s">
        <v>105</v>
      </c>
      <c r="E8" s="65">
        <f>E9</f>
        <v>0</v>
      </c>
      <c r="F8" s="65">
        <f aca="true" t="shared" si="0" ref="F8:H9">F9</f>
        <v>0</v>
      </c>
      <c r="G8" s="65">
        <f t="shared" si="0"/>
        <v>0</v>
      </c>
      <c r="H8" s="65">
        <f t="shared" si="0"/>
        <v>0</v>
      </c>
    </row>
    <row r="9" spans="1:8" s="55" customFormat="1" ht="12.75">
      <c r="A9" s="66"/>
      <c r="B9" s="66"/>
      <c r="C9" s="61" t="s">
        <v>106</v>
      </c>
      <c r="D9" s="62" t="s">
        <v>107</v>
      </c>
      <c r="E9" s="64">
        <f>E10</f>
        <v>0</v>
      </c>
      <c r="F9" s="64">
        <f t="shared" si="0"/>
        <v>0</v>
      </c>
      <c r="G9" s="64">
        <f t="shared" si="0"/>
        <v>0</v>
      </c>
      <c r="H9" s="64">
        <f t="shared" si="0"/>
        <v>0</v>
      </c>
    </row>
    <row r="10" spans="1:8" s="55" customFormat="1" ht="30" customHeight="1">
      <c r="A10" s="66"/>
      <c r="B10" s="69"/>
      <c r="C10" s="70"/>
      <c r="D10" s="62" t="s">
        <v>108</v>
      </c>
      <c r="E10" s="63"/>
      <c r="F10" s="67"/>
      <c r="G10" s="67"/>
      <c r="H10" s="68"/>
    </row>
    <row r="11" spans="1:8" s="55" customFormat="1" ht="30" customHeight="1">
      <c r="A11" s="56" t="s">
        <v>109</v>
      </c>
      <c r="B11" s="56" t="s">
        <v>110</v>
      </c>
      <c r="C11" s="57"/>
      <c r="D11" s="58" t="s">
        <v>111</v>
      </c>
      <c r="E11" s="65">
        <v>5823</v>
      </c>
      <c r="F11" s="65">
        <v>643</v>
      </c>
      <c r="G11" s="65">
        <f>G12</f>
        <v>0</v>
      </c>
      <c r="H11" s="65">
        <f>SUM(E11:G11)</f>
        <v>6466</v>
      </c>
    </row>
    <row r="12" spans="1:8" s="55" customFormat="1" ht="18.75" customHeight="1">
      <c r="A12" s="71"/>
      <c r="B12" s="71"/>
      <c r="C12" s="61" t="s">
        <v>112</v>
      </c>
      <c r="D12" s="62" t="s">
        <v>113</v>
      </c>
      <c r="E12" s="63">
        <v>0</v>
      </c>
      <c r="F12" s="63">
        <v>0</v>
      </c>
      <c r="G12" s="63">
        <v>0</v>
      </c>
      <c r="H12" s="64">
        <v>0</v>
      </c>
    </row>
    <row r="13" spans="1:8" s="55" customFormat="1" ht="18.75" customHeight="1">
      <c r="A13" s="71"/>
      <c r="B13" s="71"/>
      <c r="C13" s="61" t="s">
        <v>114</v>
      </c>
      <c r="D13" s="62" t="s">
        <v>115</v>
      </c>
      <c r="E13" s="63">
        <v>5823</v>
      </c>
      <c r="F13" s="63">
        <v>643</v>
      </c>
      <c r="G13" s="63">
        <v>0</v>
      </c>
      <c r="H13" s="64">
        <f>SUM(E13:G13)</f>
        <v>6466</v>
      </c>
    </row>
    <row r="14" spans="1:8" s="55" customFormat="1" ht="33.75" customHeight="1">
      <c r="A14" s="56" t="s">
        <v>116</v>
      </c>
      <c r="B14" s="56" t="s">
        <v>117</v>
      </c>
      <c r="C14" s="57"/>
      <c r="D14" s="58" t="s">
        <v>118</v>
      </c>
      <c r="E14" s="65">
        <f>E15</f>
        <v>0</v>
      </c>
      <c r="F14" s="65">
        <f>F15</f>
        <v>0</v>
      </c>
      <c r="G14" s="65">
        <f>G15</f>
        <v>0</v>
      </c>
      <c r="H14" s="64">
        <f aca="true" t="shared" si="1" ref="H14:H21">SUM(E14:G14)</f>
        <v>0</v>
      </c>
    </row>
    <row r="15" spans="1:8" s="55" customFormat="1" ht="25.5">
      <c r="A15" s="71"/>
      <c r="B15" s="71"/>
      <c r="C15" s="61" t="s">
        <v>119</v>
      </c>
      <c r="D15" s="62" t="s">
        <v>120</v>
      </c>
      <c r="E15" s="72"/>
      <c r="F15" s="63">
        <v>0</v>
      </c>
      <c r="G15" s="63">
        <v>0</v>
      </c>
      <c r="H15" s="64">
        <f t="shared" si="1"/>
        <v>0</v>
      </c>
    </row>
    <row r="16" spans="1:8" s="55" customFormat="1" ht="12.75">
      <c r="A16" s="56" t="s">
        <v>121</v>
      </c>
      <c r="B16" s="56" t="s">
        <v>122</v>
      </c>
      <c r="C16" s="57"/>
      <c r="D16" s="58" t="s">
        <v>123</v>
      </c>
      <c r="E16" s="73">
        <f>E17</f>
        <v>0</v>
      </c>
      <c r="F16" s="73">
        <f>F17</f>
        <v>0</v>
      </c>
      <c r="G16" s="73">
        <f>G17</f>
        <v>0</v>
      </c>
      <c r="H16" s="64">
        <f t="shared" si="1"/>
        <v>0</v>
      </c>
    </row>
    <row r="17" spans="1:8" s="55" customFormat="1" ht="25.5">
      <c r="A17" s="71"/>
      <c r="B17" s="71"/>
      <c r="C17" s="61" t="s">
        <v>124</v>
      </c>
      <c r="D17" s="62" t="s">
        <v>125</v>
      </c>
      <c r="E17" s="74"/>
      <c r="F17" s="63">
        <v>0</v>
      </c>
      <c r="G17" s="63">
        <v>0</v>
      </c>
      <c r="H17" s="64">
        <f t="shared" si="1"/>
        <v>0</v>
      </c>
    </row>
    <row r="18" spans="1:8" s="55" customFormat="1" ht="15.75">
      <c r="A18" s="75" t="s">
        <v>126</v>
      </c>
      <c r="B18" s="76"/>
      <c r="C18" s="76"/>
      <c r="D18" s="58" t="s">
        <v>127</v>
      </c>
      <c r="E18" s="77">
        <f>(E19+E20)</f>
        <v>82133</v>
      </c>
      <c r="F18" s="77">
        <f>(F19+F20)</f>
        <v>13270</v>
      </c>
      <c r="G18" s="77">
        <f>SUM(G15)</f>
        <v>0</v>
      </c>
      <c r="H18" s="64">
        <f t="shared" si="1"/>
        <v>95403</v>
      </c>
    </row>
    <row r="19" spans="1:8" s="55" customFormat="1" ht="15.75">
      <c r="A19" s="78"/>
      <c r="B19" s="52"/>
      <c r="C19" s="52"/>
      <c r="D19" s="79" t="s">
        <v>128</v>
      </c>
      <c r="E19" s="80">
        <v>77969</v>
      </c>
      <c r="F19" s="80">
        <v>7865</v>
      </c>
      <c r="G19" s="80">
        <v>0</v>
      </c>
      <c r="H19" s="64">
        <f t="shared" si="1"/>
        <v>85834</v>
      </c>
    </row>
    <row r="20" spans="1:8" s="55" customFormat="1" ht="25.5">
      <c r="A20" s="78"/>
      <c r="B20" s="52"/>
      <c r="C20" s="52"/>
      <c r="D20" s="79" t="s">
        <v>129</v>
      </c>
      <c r="E20" s="80">
        <v>4164</v>
      </c>
      <c r="F20" s="80">
        <v>5405</v>
      </c>
      <c r="G20" s="80">
        <f>(G21-G13-G19)</f>
        <v>0</v>
      </c>
      <c r="H20" s="64">
        <f t="shared" si="1"/>
        <v>9569</v>
      </c>
    </row>
    <row r="21" spans="1:8" s="83" customFormat="1" ht="41.25" customHeight="1">
      <c r="A21" s="75"/>
      <c r="B21" s="75"/>
      <c r="C21" s="75"/>
      <c r="D21" s="81" t="s">
        <v>130</v>
      </c>
      <c r="E21" s="82">
        <v>87956</v>
      </c>
      <c r="F21" s="82">
        <v>13913</v>
      </c>
      <c r="G21" s="82">
        <f>G4+G6+G8+G11+G14+G16+G18</f>
        <v>0</v>
      </c>
      <c r="H21" s="64">
        <f t="shared" si="1"/>
        <v>101869</v>
      </c>
    </row>
    <row r="22" spans="4:8" s="51" customFormat="1" ht="12.75">
      <c r="D22" s="84"/>
      <c r="E22" s="85"/>
      <c r="F22" s="86"/>
      <c r="G22" s="86"/>
      <c r="H22" s="87"/>
    </row>
    <row r="23" spans="1:8" ht="12.75">
      <c r="A23" s="209" t="s">
        <v>231</v>
      </c>
      <c r="B23" s="209"/>
      <c r="C23" s="209"/>
      <c r="D23" s="209"/>
      <c r="E23" s="88"/>
      <c r="F23" s="89"/>
      <c r="G23" s="89"/>
      <c r="H23" s="90"/>
    </row>
    <row r="24" spans="5:8" ht="12.75">
      <c r="E24" s="203" t="s">
        <v>0</v>
      </c>
      <c r="F24" s="203"/>
      <c r="G24" s="203"/>
      <c r="H24" s="203"/>
    </row>
    <row r="25" spans="5:8" ht="12.75">
      <c r="E25" s="203" t="s">
        <v>1</v>
      </c>
      <c r="F25" s="203"/>
      <c r="G25" s="203"/>
      <c r="H25" s="203"/>
    </row>
  </sheetData>
  <sheetProtection/>
  <mergeCells count="6">
    <mergeCell ref="E24:H24"/>
    <mergeCell ref="E25:H25"/>
    <mergeCell ref="A3:D3"/>
    <mergeCell ref="A1:H1"/>
    <mergeCell ref="B2:C2"/>
    <mergeCell ref="A23:D23"/>
  </mergeCells>
  <printOptions headings="1"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view="pageLayout" workbookViewId="0" topLeftCell="A10">
      <selection activeCell="E24" sqref="E24"/>
    </sheetView>
  </sheetViews>
  <sheetFormatPr defaultColWidth="9.140625" defaultRowHeight="12.75"/>
  <cols>
    <col min="1" max="1" width="5.57421875" style="51" customWidth="1"/>
    <col min="2" max="3" width="7.421875" style="51" customWidth="1"/>
    <col min="4" max="4" width="27.00390625" style="51" customWidth="1"/>
    <col min="5" max="5" width="12.00390625" style="116" customWidth="1"/>
    <col min="6" max="6" width="11.140625" style="51" customWidth="1"/>
    <col min="7" max="7" width="9.28125" style="51" bestFit="1" customWidth="1"/>
    <col min="8" max="8" width="12.421875" style="51" bestFit="1" customWidth="1"/>
  </cols>
  <sheetData>
    <row r="1" spans="1:8" s="93" customFormat="1" ht="78" customHeight="1">
      <c r="A1" s="207" t="s">
        <v>85</v>
      </c>
      <c r="B1" s="207"/>
      <c r="C1" s="207"/>
      <c r="D1" s="207"/>
      <c r="E1" s="207"/>
      <c r="F1" s="207"/>
      <c r="G1" s="207"/>
      <c r="H1" s="207"/>
    </row>
    <row r="2" spans="1:8" s="84" customFormat="1" ht="45">
      <c r="A2" s="94" t="s">
        <v>131</v>
      </c>
      <c r="B2" s="211" t="s">
        <v>132</v>
      </c>
      <c r="C2" s="212"/>
      <c r="D2" s="95" t="s">
        <v>133</v>
      </c>
      <c r="E2" s="96" t="s">
        <v>89</v>
      </c>
      <c r="F2" s="96" t="s">
        <v>90</v>
      </c>
      <c r="G2" s="96" t="s">
        <v>91</v>
      </c>
      <c r="H2" s="96" t="s">
        <v>92</v>
      </c>
    </row>
    <row r="3" spans="1:8" ht="25.5">
      <c r="A3" s="69"/>
      <c r="B3" s="97"/>
      <c r="C3" s="97"/>
      <c r="D3" s="98" t="s">
        <v>66</v>
      </c>
      <c r="E3" s="160"/>
      <c r="F3" s="160"/>
      <c r="G3" s="160"/>
      <c r="H3" s="160"/>
    </row>
    <row r="4" spans="1:8" ht="12.75">
      <c r="A4" s="69" t="s">
        <v>93</v>
      </c>
      <c r="B4" s="100"/>
      <c r="C4" s="100"/>
      <c r="D4" s="101" t="s">
        <v>134</v>
      </c>
      <c r="E4" s="161"/>
      <c r="F4" s="162"/>
      <c r="G4" s="162"/>
      <c r="H4" s="163"/>
    </row>
    <row r="5" spans="1:8" ht="12.75">
      <c r="A5" s="69"/>
      <c r="B5" s="100" t="s">
        <v>135</v>
      </c>
      <c r="C5" s="100"/>
      <c r="D5" s="24" t="s">
        <v>136</v>
      </c>
      <c r="E5" s="161">
        <v>52131</v>
      </c>
      <c r="F5" s="162">
        <v>7155</v>
      </c>
      <c r="G5" s="162">
        <v>0</v>
      </c>
      <c r="H5" s="102">
        <f>SUM(E5:F5)</f>
        <v>59286</v>
      </c>
    </row>
    <row r="6" spans="1:8" ht="25.5">
      <c r="A6" s="69"/>
      <c r="B6" s="100" t="s">
        <v>137</v>
      </c>
      <c r="C6" s="100"/>
      <c r="D6" s="24" t="s">
        <v>138</v>
      </c>
      <c r="E6" s="161">
        <v>14075</v>
      </c>
      <c r="F6" s="162">
        <v>1932</v>
      </c>
      <c r="G6" s="162">
        <v>0</v>
      </c>
      <c r="H6" s="102">
        <f>SUM(E6:F6)</f>
        <v>16007</v>
      </c>
    </row>
    <row r="7" spans="1:8" ht="12.75">
      <c r="A7" s="69"/>
      <c r="B7" s="100" t="s">
        <v>139</v>
      </c>
      <c r="C7" s="100"/>
      <c r="D7" s="24" t="s">
        <v>140</v>
      </c>
      <c r="E7" s="161">
        <f>21750-126</f>
        <v>21624</v>
      </c>
      <c r="F7" s="162">
        <v>4826</v>
      </c>
      <c r="G7" s="162">
        <v>0</v>
      </c>
      <c r="H7" s="102">
        <f>SUM(E7:F7)</f>
        <v>26450</v>
      </c>
    </row>
    <row r="8" spans="1:8" ht="25.5">
      <c r="A8" s="69"/>
      <c r="B8" s="100" t="s">
        <v>141</v>
      </c>
      <c r="C8" s="100"/>
      <c r="D8" s="103" t="s">
        <v>142</v>
      </c>
      <c r="E8" s="164">
        <v>0</v>
      </c>
      <c r="F8" s="162">
        <v>0</v>
      </c>
      <c r="G8" s="162">
        <v>0</v>
      </c>
      <c r="H8" s="162">
        <v>0</v>
      </c>
    </row>
    <row r="9" spans="1:8" ht="12.75">
      <c r="A9" s="69"/>
      <c r="B9" s="100"/>
      <c r="C9" s="100" t="s">
        <v>143</v>
      </c>
      <c r="D9" s="101" t="s">
        <v>144</v>
      </c>
      <c r="E9" s="164">
        <v>0</v>
      </c>
      <c r="F9" s="162">
        <v>0</v>
      </c>
      <c r="G9" s="162">
        <v>0</v>
      </c>
      <c r="H9" s="162">
        <v>0</v>
      </c>
    </row>
    <row r="10" spans="1:8" s="107" customFormat="1" ht="30">
      <c r="A10" s="104"/>
      <c r="B10" s="105"/>
      <c r="C10" s="105"/>
      <c r="D10" s="106" t="s">
        <v>145</v>
      </c>
      <c r="E10" s="171">
        <f>SUM(E5:E9)</f>
        <v>87830</v>
      </c>
      <c r="F10" s="172">
        <f>SUM(F5:F9)</f>
        <v>13913</v>
      </c>
      <c r="G10" s="172">
        <f>SUM(G5:G9)</f>
        <v>0</v>
      </c>
      <c r="H10" s="172">
        <f>SUM(H5:H8)</f>
        <v>101743</v>
      </c>
    </row>
    <row r="11" spans="1:8" ht="25.5">
      <c r="A11" s="71"/>
      <c r="B11" s="97"/>
      <c r="C11" s="97"/>
      <c r="D11" s="98" t="s">
        <v>208</v>
      </c>
      <c r="E11" s="99"/>
      <c r="F11" s="99"/>
      <c r="G11" s="99"/>
      <c r="H11" s="99"/>
    </row>
    <row r="12" spans="1:8" ht="12.75">
      <c r="A12" s="71" t="s">
        <v>98</v>
      </c>
      <c r="B12" s="108"/>
      <c r="C12" s="108"/>
      <c r="D12" s="62" t="s">
        <v>146</v>
      </c>
      <c r="E12" s="99"/>
      <c r="F12" s="71"/>
      <c r="G12" s="71"/>
      <c r="H12" s="71"/>
    </row>
    <row r="13" spans="1:8" ht="12.75">
      <c r="A13" s="71"/>
      <c r="B13" s="109" t="s">
        <v>147</v>
      </c>
      <c r="C13" s="109"/>
      <c r="D13" s="24" t="s">
        <v>148</v>
      </c>
      <c r="E13" s="110">
        <v>126</v>
      </c>
      <c r="F13" s="102">
        <v>0</v>
      </c>
      <c r="G13" s="102">
        <v>0</v>
      </c>
      <c r="H13" s="102">
        <f>SUM(E13:G13)</f>
        <v>126</v>
      </c>
    </row>
    <row r="14" spans="1:8" ht="12.75">
      <c r="A14" s="71"/>
      <c r="B14" s="109" t="s">
        <v>149</v>
      </c>
      <c r="C14" s="109"/>
      <c r="D14" s="24" t="s">
        <v>150</v>
      </c>
      <c r="E14" s="110">
        <v>0</v>
      </c>
      <c r="F14" s="102">
        <v>0</v>
      </c>
      <c r="G14" s="102">
        <v>0</v>
      </c>
      <c r="H14" s="102">
        <f>SUM(E14:G14)</f>
        <v>0</v>
      </c>
    </row>
    <row r="15" spans="1:8" ht="25.5">
      <c r="A15" s="71"/>
      <c r="B15" s="109" t="s">
        <v>151</v>
      </c>
      <c r="C15" s="108"/>
      <c r="D15" s="62" t="s">
        <v>152</v>
      </c>
      <c r="E15" s="110">
        <v>0</v>
      </c>
      <c r="F15" s="102">
        <v>0</v>
      </c>
      <c r="G15" s="102">
        <v>0</v>
      </c>
      <c r="H15" s="102">
        <f>SUM(E15:G15)</f>
        <v>0</v>
      </c>
    </row>
    <row r="16" spans="1:8" ht="25.5">
      <c r="A16" s="111"/>
      <c r="B16" s="112"/>
      <c r="C16" s="112"/>
      <c r="D16" s="58" t="s">
        <v>153</v>
      </c>
      <c r="E16" s="113">
        <f>SUM(E13:E15)</f>
        <v>126</v>
      </c>
      <c r="F16" s="113">
        <f>SUM(F13:F15)</f>
        <v>0</v>
      </c>
      <c r="G16" s="113">
        <f>SUM(G13:G15)</f>
        <v>0</v>
      </c>
      <c r="H16" s="113">
        <f>SUM(H13:H15)</f>
        <v>126</v>
      </c>
    </row>
    <row r="17" spans="1:8" ht="12.75">
      <c r="A17" s="111"/>
      <c r="B17" s="111"/>
      <c r="C17" s="111"/>
      <c r="D17" s="58" t="s">
        <v>154</v>
      </c>
      <c r="E17" s="114">
        <f>SUM(E10+E16)</f>
        <v>87956</v>
      </c>
      <c r="F17" s="114">
        <f>SUM(F10+F16)</f>
        <v>13913</v>
      </c>
      <c r="G17" s="165">
        <f>SUM(G10+G16)</f>
        <v>0</v>
      </c>
      <c r="H17" s="165">
        <f>SUM(H10+H16)</f>
        <v>101869</v>
      </c>
    </row>
    <row r="18" spans="1:8" ht="12.75">
      <c r="A18" s="97"/>
      <c r="B18" s="97"/>
      <c r="C18" s="97"/>
      <c r="D18" s="97"/>
      <c r="E18" s="115"/>
      <c r="F18" s="97"/>
      <c r="G18" s="97"/>
      <c r="H18" s="97"/>
    </row>
    <row r="19" spans="1:4" ht="12.75">
      <c r="A19" s="213" t="s">
        <v>231</v>
      </c>
      <c r="B19" s="213"/>
      <c r="C19" s="213"/>
      <c r="D19" s="213"/>
    </row>
    <row r="20" spans="5:8" ht="12.75">
      <c r="E20" s="210" t="s">
        <v>0</v>
      </c>
      <c r="F20" s="210"/>
      <c r="G20" s="210"/>
      <c r="H20" s="210"/>
    </row>
    <row r="21" spans="5:8" ht="12.75">
      <c r="E21" s="210" t="s">
        <v>1</v>
      </c>
      <c r="F21" s="210"/>
      <c r="G21" s="210"/>
      <c r="H21" s="210"/>
    </row>
  </sheetData>
  <sheetProtection/>
  <mergeCells count="5">
    <mergeCell ref="E21:H21"/>
    <mergeCell ref="A1:H1"/>
    <mergeCell ref="B2:C2"/>
    <mergeCell ref="A19:D19"/>
    <mergeCell ref="E20:H20"/>
  </mergeCells>
  <printOptions headings="1"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view="pageLayout" workbookViewId="0" topLeftCell="A1">
      <selection activeCell="C14" sqref="C14"/>
    </sheetView>
  </sheetViews>
  <sheetFormatPr defaultColWidth="9.140625" defaultRowHeight="12.75"/>
  <cols>
    <col min="1" max="1" width="21.57421875" style="0" bestFit="1" customWidth="1"/>
    <col min="2" max="2" width="8.57421875" style="0" bestFit="1" customWidth="1"/>
    <col min="3" max="4" width="8.140625" style="0" customWidth="1"/>
    <col min="5" max="5" width="8.57421875" style="0" customWidth="1"/>
    <col min="6" max="6" width="8.28125" style="0" customWidth="1"/>
    <col min="7" max="8" width="8.57421875" style="0" customWidth="1"/>
    <col min="9" max="10" width="8.421875" style="0" customWidth="1"/>
    <col min="11" max="11" width="8.28125" style="0" customWidth="1"/>
    <col min="12" max="12" width="8.140625" style="0" customWidth="1"/>
    <col min="13" max="13" width="8.00390625" style="0" customWidth="1"/>
  </cols>
  <sheetData>
    <row r="1" spans="1:14" ht="47.25" customHeight="1">
      <c r="A1" s="214" t="s">
        <v>155</v>
      </c>
      <c r="B1" s="214"/>
      <c r="C1" s="214"/>
      <c r="D1" s="214"/>
      <c r="E1" s="214"/>
      <c r="F1" s="214"/>
      <c r="G1" s="214"/>
      <c r="H1" s="214"/>
      <c r="I1" s="215"/>
      <c r="J1" s="215"/>
      <c r="K1" s="215"/>
      <c r="L1" s="215"/>
      <c r="M1" s="215"/>
      <c r="N1" s="215"/>
    </row>
    <row r="2" spans="1:14" ht="12.75">
      <c r="A2" s="117" t="s">
        <v>88</v>
      </c>
      <c r="B2" s="118" t="s">
        <v>156</v>
      </c>
      <c r="C2" s="118" t="s">
        <v>157</v>
      </c>
      <c r="D2" s="118" t="s">
        <v>158</v>
      </c>
      <c r="E2" s="118" t="s">
        <v>159</v>
      </c>
      <c r="F2" s="118" t="s">
        <v>160</v>
      </c>
      <c r="G2" s="118" t="s">
        <v>161</v>
      </c>
      <c r="H2" s="118" t="s">
        <v>162</v>
      </c>
      <c r="I2" s="118" t="s">
        <v>163</v>
      </c>
      <c r="J2" s="118" t="s">
        <v>164</v>
      </c>
      <c r="K2" s="118" t="s">
        <v>165</v>
      </c>
      <c r="L2" s="118" t="s">
        <v>166</v>
      </c>
      <c r="M2" s="118" t="s">
        <v>167</v>
      </c>
      <c r="N2" s="118" t="s">
        <v>168</v>
      </c>
    </row>
    <row r="3" spans="1:14" ht="21">
      <c r="A3" s="119" t="s">
        <v>169</v>
      </c>
      <c r="B3" s="120">
        <v>7823</v>
      </c>
      <c r="C3" s="120">
        <v>7823</v>
      </c>
      <c r="D3" s="120">
        <v>7823</v>
      </c>
      <c r="E3" s="120">
        <v>7823</v>
      </c>
      <c r="F3" s="120">
        <v>7823</v>
      </c>
      <c r="G3" s="120">
        <v>7823</v>
      </c>
      <c r="H3" s="121">
        <v>7823</v>
      </c>
      <c r="I3" s="121">
        <v>9350</v>
      </c>
      <c r="J3" s="120">
        <v>7823</v>
      </c>
      <c r="K3" s="120">
        <v>7823</v>
      </c>
      <c r="L3" s="120">
        <v>7823</v>
      </c>
      <c r="M3" s="120">
        <v>7823</v>
      </c>
      <c r="N3" s="122">
        <f>SUM(B3:M3)</f>
        <v>95403</v>
      </c>
    </row>
    <row r="4" spans="1:14" ht="22.5" customHeight="1">
      <c r="A4" s="123" t="s">
        <v>170</v>
      </c>
      <c r="B4" s="124">
        <f>SUM(B3)</f>
        <v>7823</v>
      </c>
      <c r="C4" s="124">
        <f aca="true" t="shared" si="0" ref="C4:N4">SUM(C3)</f>
        <v>7823</v>
      </c>
      <c r="D4" s="124">
        <f t="shared" si="0"/>
        <v>7823</v>
      </c>
      <c r="E4" s="124">
        <f t="shared" si="0"/>
        <v>7823</v>
      </c>
      <c r="F4" s="124">
        <f t="shared" si="0"/>
        <v>7823</v>
      </c>
      <c r="G4" s="124">
        <f t="shared" si="0"/>
        <v>7823</v>
      </c>
      <c r="H4" s="124">
        <f t="shared" si="0"/>
        <v>7823</v>
      </c>
      <c r="I4" s="124">
        <f t="shared" si="0"/>
        <v>9350</v>
      </c>
      <c r="J4" s="124">
        <f>SUM(J3)</f>
        <v>7823</v>
      </c>
      <c r="K4" s="124">
        <f>SUM(K3)</f>
        <v>7823</v>
      </c>
      <c r="L4" s="124">
        <f>SUM(L3)</f>
        <v>7823</v>
      </c>
      <c r="M4" s="124">
        <f>SUM(M3)</f>
        <v>7823</v>
      </c>
      <c r="N4" s="124">
        <f t="shared" si="0"/>
        <v>95403</v>
      </c>
    </row>
    <row r="6" spans="1:3" ht="12.75">
      <c r="A6" s="209" t="s">
        <v>231</v>
      </c>
      <c r="B6" s="209"/>
      <c r="C6" s="209"/>
    </row>
    <row r="7" spans="1:14" ht="15.75">
      <c r="A7" s="125"/>
      <c r="B7" s="125"/>
      <c r="C7" s="125"/>
      <c r="D7" s="125"/>
      <c r="E7" s="125"/>
      <c r="F7" s="125"/>
      <c r="I7" s="216" t="s">
        <v>0</v>
      </c>
      <c r="J7" s="216"/>
      <c r="K7" s="216"/>
      <c r="L7" s="216"/>
      <c r="M7" s="216"/>
      <c r="N7" s="216"/>
    </row>
    <row r="8" spans="1:14" ht="15.75">
      <c r="A8" s="125"/>
      <c r="B8" s="125"/>
      <c r="C8" s="125"/>
      <c r="D8" s="125"/>
      <c r="E8" s="125"/>
      <c r="F8" s="125"/>
      <c r="G8" s="125"/>
      <c r="I8" s="173" t="s">
        <v>1</v>
      </c>
      <c r="J8" s="173"/>
      <c r="K8" s="173"/>
      <c r="L8" s="173"/>
      <c r="M8" s="173"/>
      <c r="N8" s="173"/>
    </row>
    <row r="9" ht="12.75">
      <c r="A9" s="126"/>
    </row>
  </sheetData>
  <sheetProtection/>
  <mergeCells count="4">
    <mergeCell ref="A1:N1"/>
    <mergeCell ref="A6:C6"/>
    <mergeCell ref="I7:N7"/>
    <mergeCell ref="I8:N8"/>
  </mergeCells>
  <printOptions headings="1"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19.57421875" style="136" customWidth="1"/>
    <col min="2" max="2" width="7.8515625" style="136" customWidth="1"/>
    <col min="3" max="3" width="8.7109375" style="136" customWidth="1"/>
    <col min="4" max="4" width="9.140625" style="136" customWidth="1"/>
    <col min="5" max="5" width="8.57421875" style="136" customWidth="1"/>
    <col min="6" max="6" width="10.00390625" style="136" customWidth="1"/>
    <col min="7" max="16384" width="9.140625" style="136" customWidth="1"/>
  </cols>
  <sheetData>
    <row r="1" spans="1:6" ht="41.25" customHeight="1">
      <c r="A1" s="217" t="s">
        <v>180</v>
      </c>
      <c r="B1" s="218"/>
      <c r="C1" s="218"/>
      <c r="D1" s="218"/>
      <c r="E1" s="218"/>
      <c r="F1" s="219"/>
    </row>
    <row r="2" spans="1:6" ht="12.75">
      <c r="A2" s="137" t="s">
        <v>181</v>
      </c>
      <c r="B2" s="220" t="s">
        <v>182</v>
      </c>
      <c r="C2" s="221"/>
      <c r="D2" s="221"/>
      <c r="E2" s="221"/>
      <c r="F2" s="222"/>
    </row>
    <row r="3" spans="1:6" ht="36">
      <c r="A3" s="138" t="s">
        <v>183</v>
      </c>
      <c r="B3" s="139" t="s">
        <v>184</v>
      </c>
      <c r="C3" s="139" t="s">
        <v>185</v>
      </c>
      <c r="D3" s="139" t="s">
        <v>186</v>
      </c>
      <c r="E3" s="139" t="s">
        <v>187</v>
      </c>
      <c r="F3" s="138" t="s">
        <v>188</v>
      </c>
    </row>
    <row r="4" spans="1:6" ht="12.75">
      <c r="A4" s="140"/>
      <c r="B4" s="141" t="s">
        <v>189</v>
      </c>
      <c r="C4" s="141" t="s">
        <v>189</v>
      </c>
      <c r="D4" s="141" t="s">
        <v>190</v>
      </c>
      <c r="E4" s="141" t="s">
        <v>190</v>
      </c>
      <c r="F4" s="137" t="s">
        <v>190</v>
      </c>
    </row>
    <row r="5" spans="1:6" ht="22.5">
      <c r="A5" s="142" t="s">
        <v>191</v>
      </c>
      <c r="B5" s="69">
        <v>25</v>
      </c>
      <c r="C5" s="69">
        <v>0</v>
      </c>
      <c r="D5" s="71">
        <v>0</v>
      </c>
      <c r="E5" s="71">
        <v>0</v>
      </c>
      <c r="F5" s="56">
        <f>SUM(B5:E5)</f>
        <v>25</v>
      </c>
    </row>
    <row r="6" spans="1:6" ht="12.75">
      <c r="A6" s="143" t="s">
        <v>192</v>
      </c>
      <c r="B6" s="58">
        <f>SUM(B5:B5)</f>
        <v>25</v>
      </c>
      <c r="C6" s="58">
        <f>SUM(C5:C5)</f>
        <v>0</v>
      </c>
      <c r="D6" s="58">
        <f>SUM(D5:D5)</f>
        <v>0</v>
      </c>
      <c r="E6" s="58">
        <f>SUM(E5:E5)</f>
        <v>0</v>
      </c>
      <c r="F6" s="58">
        <f>SUM(B6:E6)</f>
        <v>25</v>
      </c>
    </row>
    <row r="8" spans="1:3" ht="12.75">
      <c r="A8" s="223" t="s">
        <v>231</v>
      </c>
      <c r="B8" s="223"/>
      <c r="C8" s="223"/>
    </row>
    <row r="9" spans="3:6" ht="12.75">
      <c r="C9" s="173" t="s">
        <v>0</v>
      </c>
      <c r="D9" s="173"/>
      <c r="E9" s="173"/>
      <c r="F9" s="173"/>
    </row>
    <row r="10" spans="3:6" ht="12.75">
      <c r="C10" s="173" t="s">
        <v>1</v>
      </c>
      <c r="D10" s="173"/>
      <c r="E10" s="173"/>
      <c r="F10" s="173"/>
    </row>
  </sheetData>
  <sheetProtection/>
  <mergeCells count="5">
    <mergeCell ref="C10:F10"/>
    <mergeCell ref="A1:F1"/>
    <mergeCell ref="B2:F2"/>
    <mergeCell ref="A8:C8"/>
    <mergeCell ref="C9:F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4">
      <selection activeCell="F14" sqref="F14"/>
    </sheetView>
  </sheetViews>
  <sheetFormatPr defaultColWidth="9.140625" defaultRowHeight="12.75"/>
  <cols>
    <col min="2" max="2" width="31.57421875" style="0" bestFit="1" customWidth="1"/>
    <col min="3" max="3" width="11.28125" style="135" customWidth="1"/>
    <col min="4" max="4" width="11.57421875" style="135" bestFit="1" customWidth="1"/>
    <col min="5" max="5" width="9.28125" style="135" bestFit="1" customWidth="1"/>
    <col min="6" max="6" width="10.7109375" style="135" customWidth="1"/>
  </cols>
  <sheetData>
    <row r="1" spans="1:6" ht="26.25">
      <c r="A1" s="228" t="s">
        <v>66</v>
      </c>
      <c r="B1" s="225" t="s">
        <v>171</v>
      </c>
      <c r="C1" s="226"/>
      <c r="D1" s="226"/>
      <c r="E1" s="226"/>
      <c r="F1" s="227"/>
    </row>
    <row r="2" spans="1:6" ht="45">
      <c r="A2" s="229"/>
      <c r="B2" s="127" t="s">
        <v>88</v>
      </c>
      <c r="C2" s="96" t="s">
        <v>89</v>
      </c>
      <c r="D2" s="96" t="s">
        <v>90</v>
      </c>
      <c r="E2" s="96" t="s">
        <v>91</v>
      </c>
      <c r="F2" s="96" t="s">
        <v>92</v>
      </c>
    </row>
    <row r="3" spans="1:6" ht="12.75" customHeight="1">
      <c r="A3" s="229"/>
      <c r="B3" s="24" t="s">
        <v>136</v>
      </c>
      <c r="C3" s="128">
        <v>52131</v>
      </c>
      <c r="D3" s="128">
        <v>7155</v>
      </c>
      <c r="E3" s="128">
        <v>0</v>
      </c>
      <c r="F3" s="128">
        <f>SUM(C3:E3)</f>
        <v>59286</v>
      </c>
    </row>
    <row r="4" spans="1:6" ht="25.5">
      <c r="A4" s="229"/>
      <c r="B4" s="24" t="s">
        <v>138</v>
      </c>
      <c r="C4" s="128">
        <v>14075</v>
      </c>
      <c r="D4" s="128">
        <v>1932</v>
      </c>
      <c r="E4" s="128">
        <v>0</v>
      </c>
      <c r="F4" s="128">
        <f aca="true" t="shared" si="0" ref="F4:F22">SUM(C4:E4)</f>
        <v>16007</v>
      </c>
    </row>
    <row r="5" spans="1:6" ht="12.75">
      <c r="A5" s="229"/>
      <c r="B5" s="24" t="s">
        <v>140</v>
      </c>
      <c r="C5" s="128">
        <f>21750-126</f>
        <v>21624</v>
      </c>
      <c r="D5" s="128">
        <v>4826</v>
      </c>
      <c r="E5" s="128">
        <v>0</v>
      </c>
      <c r="F5" s="128">
        <f t="shared" si="0"/>
        <v>26450</v>
      </c>
    </row>
    <row r="6" spans="1:6" ht="12.75">
      <c r="A6" s="229"/>
      <c r="B6" s="103" t="s">
        <v>142</v>
      </c>
      <c r="C6" s="128"/>
      <c r="D6" s="128"/>
      <c r="E6" s="128">
        <v>0</v>
      </c>
      <c r="F6" s="128">
        <f t="shared" si="0"/>
        <v>0</v>
      </c>
    </row>
    <row r="7" spans="1:6" ht="12.75">
      <c r="A7" s="229"/>
      <c r="B7" s="101" t="s">
        <v>144</v>
      </c>
      <c r="C7" s="128"/>
      <c r="D7" s="128"/>
      <c r="E7" s="128">
        <v>0</v>
      </c>
      <c r="F7" s="128">
        <f t="shared" si="0"/>
        <v>0</v>
      </c>
    </row>
    <row r="8" spans="1:6" ht="12.75">
      <c r="A8" s="229"/>
      <c r="B8" s="10" t="s">
        <v>172</v>
      </c>
      <c r="C8" s="129">
        <f>SUM(C3:C7)</f>
        <v>87830</v>
      </c>
      <c r="D8" s="129">
        <f>SUM(D3:D7)</f>
        <v>13913</v>
      </c>
      <c r="E8" s="129">
        <f>SUM(E3:E7)</f>
        <v>0</v>
      </c>
      <c r="F8" s="129">
        <f t="shared" si="0"/>
        <v>101743</v>
      </c>
    </row>
    <row r="9" spans="1:6" ht="12.75">
      <c r="A9" s="229"/>
      <c r="B9" s="62" t="s">
        <v>146</v>
      </c>
      <c r="C9" s="128">
        <v>0</v>
      </c>
      <c r="D9" s="128">
        <v>0</v>
      </c>
      <c r="E9" s="128">
        <v>0</v>
      </c>
      <c r="F9" s="128">
        <f t="shared" si="0"/>
        <v>0</v>
      </c>
    </row>
    <row r="10" spans="1:6" ht="12.75">
      <c r="A10" s="229"/>
      <c r="B10" s="24" t="s">
        <v>148</v>
      </c>
      <c r="C10" s="128">
        <v>126</v>
      </c>
      <c r="D10" s="128">
        <v>0</v>
      </c>
      <c r="E10" s="128">
        <v>0</v>
      </c>
      <c r="F10" s="128">
        <f t="shared" si="0"/>
        <v>126</v>
      </c>
    </row>
    <row r="11" spans="1:6" ht="12.75">
      <c r="A11" s="229"/>
      <c r="B11" s="24" t="s">
        <v>150</v>
      </c>
      <c r="C11" s="128">
        <v>0</v>
      </c>
      <c r="D11" s="128">
        <v>0</v>
      </c>
      <c r="E11" s="128">
        <v>0</v>
      </c>
      <c r="F11" s="128">
        <f t="shared" si="0"/>
        <v>0</v>
      </c>
    </row>
    <row r="12" spans="1:6" ht="12.75">
      <c r="A12" s="229"/>
      <c r="B12" s="62" t="s">
        <v>152</v>
      </c>
      <c r="C12" s="128">
        <v>0</v>
      </c>
      <c r="D12" s="128">
        <v>0</v>
      </c>
      <c r="E12" s="128">
        <v>0</v>
      </c>
      <c r="F12" s="128">
        <f t="shared" si="0"/>
        <v>0</v>
      </c>
    </row>
    <row r="13" spans="1:6" ht="12.75">
      <c r="A13" s="229"/>
      <c r="B13" s="10" t="s">
        <v>2</v>
      </c>
      <c r="C13" s="129">
        <v>126</v>
      </c>
      <c r="D13" s="129">
        <v>0</v>
      </c>
      <c r="E13" s="129">
        <v>0</v>
      </c>
      <c r="F13" s="129">
        <f t="shared" si="0"/>
        <v>126</v>
      </c>
    </row>
    <row r="14" spans="1:6" ht="15">
      <c r="A14" s="229"/>
      <c r="B14" s="130" t="s">
        <v>173</v>
      </c>
      <c r="C14" s="131">
        <f>SUM(C8+C13)</f>
        <v>87956</v>
      </c>
      <c r="D14" s="131">
        <f>D8+D13</f>
        <v>13913</v>
      </c>
      <c r="E14" s="131">
        <f>E8+E13</f>
        <v>0</v>
      </c>
      <c r="F14" s="131">
        <f t="shared" si="0"/>
        <v>101869</v>
      </c>
    </row>
    <row r="15" spans="1:6" ht="25.5">
      <c r="A15" s="229"/>
      <c r="B15" s="62" t="s">
        <v>95</v>
      </c>
      <c r="C15" s="132">
        <v>0</v>
      </c>
      <c r="D15" s="132">
        <v>0</v>
      </c>
      <c r="E15" s="132">
        <v>0</v>
      </c>
      <c r="F15" s="132">
        <f t="shared" si="0"/>
        <v>0</v>
      </c>
    </row>
    <row r="16" spans="1:6" ht="25.5">
      <c r="A16" s="229"/>
      <c r="B16" s="62" t="s">
        <v>100</v>
      </c>
      <c r="C16" s="132">
        <v>0</v>
      </c>
      <c r="D16" s="132">
        <v>0</v>
      </c>
      <c r="E16" s="132">
        <v>0</v>
      </c>
      <c r="F16" s="132">
        <f t="shared" si="0"/>
        <v>0</v>
      </c>
    </row>
    <row r="17" spans="1:6" ht="12.75">
      <c r="A17" s="229"/>
      <c r="B17" s="62" t="s">
        <v>105</v>
      </c>
      <c r="C17" s="132">
        <v>0</v>
      </c>
      <c r="D17" s="132">
        <v>0</v>
      </c>
      <c r="E17" s="132">
        <v>0</v>
      </c>
      <c r="F17" s="132">
        <f t="shared" si="0"/>
        <v>0</v>
      </c>
    </row>
    <row r="18" spans="1:6" ht="12.75">
      <c r="A18" s="229"/>
      <c r="B18" s="62" t="s">
        <v>111</v>
      </c>
      <c r="C18" s="132">
        <v>5823</v>
      </c>
      <c r="D18" s="132">
        <v>643</v>
      </c>
      <c r="E18" s="132"/>
      <c r="F18" s="132">
        <f t="shared" si="0"/>
        <v>6466</v>
      </c>
    </row>
    <row r="19" spans="1:6" ht="12.75">
      <c r="A19" s="229"/>
      <c r="B19" s="62" t="s">
        <v>174</v>
      </c>
      <c r="C19" s="132">
        <v>0</v>
      </c>
      <c r="D19" s="132">
        <v>0</v>
      </c>
      <c r="E19" s="132">
        <v>0</v>
      </c>
      <c r="F19" s="132">
        <f t="shared" si="0"/>
        <v>0</v>
      </c>
    </row>
    <row r="20" spans="1:6" ht="12.75">
      <c r="A20" s="229"/>
      <c r="B20" s="62" t="s">
        <v>118</v>
      </c>
      <c r="C20" s="132">
        <v>0</v>
      </c>
      <c r="D20" s="132">
        <v>0</v>
      </c>
      <c r="E20" s="132">
        <v>0</v>
      </c>
      <c r="F20" s="132">
        <f t="shared" si="0"/>
        <v>0</v>
      </c>
    </row>
    <row r="21" spans="1:6" ht="25.5">
      <c r="A21" s="229"/>
      <c r="B21" s="62" t="s">
        <v>175</v>
      </c>
      <c r="C21" s="132">
        <v>0</v>
      </c>
      <c r="D21" s="132">
        <v>0</v>
      </c>
      <c r="E21" s="132">
        <v>0</v>
      </c>
      <c r="F21" s="132">
        <f t="shared" si="0"/>
        <v>0</v>
      </c>
    </row>
    <row r="22" spans="1:6" ht="12.75">
      <c r="A22" s="229"/>
      <c r="B22" s="62" t="s">
        <v>123</v>
      </c>
      <c r="C22" s="132">
        <v>0</v>
      </c>
      <c r="D22" s="132">
        <v>0</v>
      </c>
      <c r="E22" s="132">
        <v>0</v>
      </c>
      <c r="F22" s="132">
        <f t="shared" si="0"/>
        <v>0</v>
      </c>
    </row>
    <row r="23" spans="1:6" ht="15">
      <c r="A23" s="229"/>
      <c r="B23" s="130" t="s">
        <v>176</v>
      </c>
      <c r="C23" s="131">
        <f>SUM(C15:C22)</f>
        <v>5823</v>
      </c>
      <c r="D23" s="131">
        <f>SUM(D15:D22)</f>
        <v>643</v>
      </c>
      <c r="E23" s="131">
        <f>SUM(E15:E22)</f>
        <v>0</v>
      </c>
      <c r="F23" s="131">
        <f>SUM(F15:F22)</f>
        <v>6466</v>
      </c>
    </row>
    <row r="24" spans="1:6" ht="12.75">
      <c r="A24" s="229"/>
      <c r="B24" s="133" t="s">
        <v>171</v>
      </c>
      <c r="C24" s="134">
        <f>C14-C23</f>
        <v>82133</v>
      </c>
      <c r="D24" s="134">
        <f>D14-D23</f>
        <v>13270</v>
      </c>
      <c r="E24" s="134">
        <f>E14-E23</f>
        <v>0</v>
      </c>
      <c r="F24" s="134">
        <f>F14-F23</f>
        <v>95403</v>
      </c>
    </row>
    <row r="25" spans="1:6" ht="12.75">
      <c r="A25" s="229"/>
      <c r="B25" s="3" t="s">
        <v>177</v>
      </c>
      <c r="C25" s="132">
        <v>77969</v>
      </c>
      <c r="D25" s="132">
        <v>7865</v>
      </c>
      <c r="E25" s="132">
        <v>0</v>
      </c>
      <c r="F25" s="132">
        <f>SUM(C25:E25)</f>
        <v>85834</v>
      </c>
    </row>
    <row r="26" spans="1:6" ht="12.75">
      <c r="A26" s="229"/>
      <c r="B26" s="3" t="s">
        <v>178</v>
      </c>
      <c r="C26" s="132">
        <f>(C24-C25)</f>
        <v>4164</v>
      </c>
      <c r="D26" s="132">
        <f>(D24-D25)</f>
        <v>5405</v>
      </c>
      <c r="E26" s="132">
        <f>(E24-E25)</f>
        <v>0</v>
      </c>
      <c r="F26" s="132">
        <f>(F24-F25)</f>
        <v>9569</v>
      </c>
    </row>
    <row r="27" spans="1:6" ht="12.75">
      <c r="A27" s="229"/>
      <c r="B27" s="133" t="s">
        <v>179</v>
      </c>
      <c r="C27" s="134">
        <f>C23+C24</f>
        <v>87956</v>
      </c>
      <c r="D27" s="134">
        <f>D23+D24</f>
        <v>13913</v>
      </c>
      <c r="E27" s="134">
        <f>E23+E24</f>
        <v>0</v>
      </c>
      <c r="F27" s="134">
        <f>F23+F24</f>
        <v>101869</v>
      </c>
    </row>
    <row r="29" spans="1:3" ht="12.75">
      <c r="A29" s="209" t="s">
        <v>231</v>
      </c>
      <c r="B29" s="209"/>
      <c r="C29" s="209"/>
    </row>
    <row r="31" spans="4:6" ht="12.75">
      <c r="D31" s="224" t="s">
        <v>0</v>
      </c>
      <c r="E31" s="224"/>
      <c r="F31" s="224"/>
    </row>
    <row r="32" spans="4:6" ht="12.75">
      <c r="D32" s="224" t="s">
        <v>1</v>
      </c>
      <c r="E32" s="224"/>
      <c r="F32" s="224"/>
    </row>
  </sheetData>
  <sheetProtection/>
  <mergeCells count="5">
    <mergeCell ref="D32:F32"/>
    <mergeCell ref="B1:F1"/>
    <mergeCell ref="A1:A27"/>
    <mergeCell ref="A29:C29"/>
    <mergeCell ref="D31:F31"/>
  </mergeCells>
  <printOptions headings="1"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karsai.anita</dc:creator>
  <cp:keywords/>
  <dc:description/>
  <cp:lastModifiedBy>Felhasznalo</cp:lastModifiedBy>
  <cp:lastPrinted>2015-01-20T07:52:13Z</cp:lastPrinted>
  <dcterms:created xsi:type="dcterms:W3CDTF">2005-02-03T09:30:35Z</dcterms:created>
  <dcterms:modified xsi:type="dcterms:W3CDTF">2022-05-31T13:24:53Z</dcterms:modified>
  <cp:category/>
  <cp:version/>
  <cp:contentType/>
  <cp:contentStatus/>
</cp:coreProperties>
</file>