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tabRatio="618" activeTab="0"/>
  </bookViews>
  <sheets>
    <sheet name="Előterjesztés" sheetId="1" r:id="rId1"/>
    <sheet name="Bevétel" sheetId="2" r:id="rId2"/>
    <sheet name="Kiadás" sheetId="3" r:id="rId3"/>
    <sheet name="Finanszírozási ütemterv" sheetId="4" r:id="rId4"/>
    <sheet name="létszám" sheetId="5" r:id="rId5"/>
    <sheet name="Finanszírozás" sheetId="6" r:id="rId6"/>
  </sheets>
  <definedNames/>
  <calcPr fullCalcOnLoad="1"/>
</workbook>
</file>

<file path=xl/sharedStrings.xml><?xml version="1.0" encoding="utf-8"?>
<sst xmlns="http://schemas.openxmlformats.org/spreadsheetml/2006/main" count="187" uniqueCount="119">
  <si>
    <t>intézményvezető</t>
  </si>
  <si>
    <t>Felhalmozási kiadás</t>
  </si>
  <si>
    <t>Kondorosi Többsincs Óvoda és Bölcsőde</t>
  </si>
  <si>
    <t>KONDOROSI TÖBBSINCS ÓVODA ÉS BÖLCSŐDE 2014. ÉVI KÖLTSÉGVETÉSE</t>
  </si>
  <si>
    <t>Jogc.cs.sz.</t>
  </si>
  <si>
    <t>Előir.csop.sz.</t>
  </si>
  <si>
    <t>Megnevezés</t>
  </si>
  <si>
    <t>Kötelező feladat tv. szerint eredeti ei.</t>
  </si>
  <si>
    <t>Kötelező feladat önk. döntés ért. eredeti ei.</t>
  </si>
  <si>
    <t>Önként váll. feladat eredeti ei.</t>
  </si>
  <si>
    <t>2014. évi eredeti ei. Összesen</t>
  </si>
  <si>
    <t>I.</t>
  </si>
  <si>
    <t>B1</t>
  </si>
  <si>
    <t>Működési célú támogatások államháztartáson belülről</t>
  </si>
  <si>
    <t>B16</t>
  </si>
  <si>
    <t>Egyéb működési célú támogatások bevételei államháztartáson belülről</t>
  </si>
  <si>
    <t>II.</t>
  </si>
  <si>
    <t>B2</t>
  </si>
  <si>
    <t>Felhalmozási célú támogatások államháztartáson belülről</t>
  </si>
  <si>
    <t>B25</t>
  </si>
  <si>
    <t>Egyéb felhalmozási célú támogatások bevételei államháztartáson belülről</t>
  </si>
  <si>
    <t>III.</t>
  </si>
  <si>
    <t>B3</t>
  </si>
  <si>
    <t>Közhatalmi bevételek</t>
  </si>
  <si>
    <t>B36</t>
  </si>
  <si>
    <t>Egyéb közhatalmi bevételek</t>
  </si>
  <si>
    <t>Igazgatási szolgáltatási díjak</t>
  </si>
  <si>
    <t>IV.</t>
  </si>
  <si>
    <t>B4</t>
  </si>
  <si>
    <t>Működési bevételek</t>
  </si>
  <si>
    <t>B408</t>
  </si>
  <si>
    <t>Ebből kamatbevételek</t>
  </si>
  <si>
    <t>B410</t>
  </si>
  <si>
    <t>Egyéb működési bevételek</t>
  </si>
  <si>
    <t>VI.</t>
  </si>
  <si>
    <t>B6</t>
  </si>
  <si>
    <t>Működési célú átvett pénzeszközök</t>
  </si>
  <si>
    <t>B63</t>
  </si>
  <si>
    <t>VIII.</t>
  </si>
  <si>
    <t>B8</t>
  </si>
  <si>
    <t>Finanszírozási bevételek</t>
  </si>
  <si>
    <t>B8131</t>
  </si>
  <si>
    <t>Előző év költségvetési maradványának igénybevétele</t>
  </si>
  <si>
    <t>IX.</t>
  </si>
  <si>
    <t>INTÉZMÉNYFINANSZÍROZÁS</t>
  </si>
  <si>
    <t>Ebből: állami bevétel</t>
  </si>
  <si>
    <t>Ebből: önkormányzati hozzájárulás</t>
  </si>
  <si>
    <t>BEVÉTELEK ÖSSZESEN:</t>
  </si>
  <si>
    <t>Jogcím csop.  sz.</t>
  </si>
  <si>
    <t>Előir.  csop.sz</t>
  </si>
  <si>
    <t>Cím, alcím, jogcím</t>
  </si>
  <si>
    <t>Működési kiadások</t>
  </si>
  <si>
    <t>K1</t>
  </si>
  <si>
    <t>Személyi kiadások</t>
  </si>
  <si>
    <t>K2</t>
  </si>
  <si>
    <t>Munkaadókat terhelő járulékok és szociális hozzájárulási adó</t>
  </si>
  <si>
    <t>K3</t>
  </si>
  <si>
    <t>Dologi kiadások</t>
  </si>
  <si>
    <t>K5</t>
  </si>
  <si>
    <t>Egyéb működési célú kiadások</t>
  </si>
  <si>
    <t>K512</t>
  </si>
  <si>
    <t>Ebből tartalékok</t>
  </si>
  <si>
    <t>Működési kiadások összesen</t>
  </si>
  <si>
    <t>Felhalmozási kiadások</t>
  </si>
  <si>
    <t>K6</t>
  </si>
  <si>
    <t>Beruházások</t>
  </si>
  <si>
    <t>K7</t>
  </si>
  <si>
    <t>Felújítások</t>
  </si>
  <si>
    <t>K8</t>
  </si>
  <si>
    <t>Egyéb felhalmozási célú kiadások</t>
  </si>
  <si>
    <t>Felhalmozási kiadások összesen</t>
  </si>
  <si>
    <t>Mindösszesen</t>
  </si>
  <si>
    <t>KONDOROSI TÖBBSINCS ÓVODA ÉS BÖLCSŐDE 2014. ÉVI KÖLTSÉGVETÉSE  - 2014. ÉVI FINANSZÍROZÁSI ÜTEMTERVE</t>
  </si>
  <si>
    <t>KONDOROSI TÖBBSINCS ÓVODA ÉS BÖLCSŐDE</t>
  </si>
  <si>
    <t>Támogatás összesen:</t>
  </si>
  <si>
    <t>Finanszírozás</t>
  </si>
  <si>
    <t>Műk.kiadás összesen</t>
  </si>
  <si>
    <t>Kiadás mindösszesen</t>
  </si>
  <si>
    <t>Felhalmozási bevételek</t>
  </si>
  <si>
    <t>Felhalmozási célú átvett pénzeszközök</t>
  </si>
  <si>
    <t>Bevétel összesen</t>
  </si>
  <si>
    <t>Normatív támogatás</t>
  </si>
  <si>
    <t>Önkormányzati támogatás</t>
  </si>
  <si>
    <t>BEVÉTELEK MINDÖSSZESEN</t>
  </si>
  <si>
    <t>KONDOROSI TÖBBSINCS ÓVODA ÉS BÖLCSŐDE  2014. ÉVI KÖLTSÉGVETÉSE -  LÉTSZÁM</t>
  </si>
  <si>
    <t xml:space="preserve">Költségvetési szerv </t>
  </si>
  <si>
    <t>Megnevezése</t>
  </si>
  <si>
    <t>telj.mi.</t>
  </si>
  <si>
    <t>rész.m.i</t>
  </si>
  <si>
    <t>Közh., Közc., egyéb</t>
  </si>
  <si>
    <t>prémium év</t>
  </si>
  <si>
    <t>össz.</t>
  </si>
  <si>
    <t>fogl./fő/</t>
  </si>
  <si>
    <t>létsz./fő</t>
  </si>
  <si>
    <t xml:space="preserve">Kondorosi Többsincs Óvoda és Bölcsőde  </t>
  </si>
  <si>
    <t>Összesen:</t>
  </si>
  <si>
    <t xml:space="preserve">Kondorosi Többsincs Óvoda és Bölcsőde </t>
  </si>
  <si>
    <t>Horcsák István</t>
  </si>
  <si>
    <t>Egyéb működési célú átvett pénzeszközök ÁH. Kívül</t>
  </si>
  <si>
    <t>2014. évi eredeti előirányzat Összesen</t>
  </si>
  <si>
    <t>Teljesítés %-a</t>
  </si>
  <si>
    <t>2014. évi   előirányazat</t>
  </si>
  <si>
    <t>2014. évi III. módosított előirányzat Összesen</t>
  </si>
  <si>
    <t>2014. évi II. módosított előirányzat Összesen</t>
  </si>
  <si>
    <t xml:space="preserve"> 2014. évi III. módosított előirányzat összesen</t>
  </si>
  <si>
    <t>2014. évi III. módosított előirányzat összesen</t>
  </si>
  <si>
    <t>2014. évi I. módosított előirányzat összesen</t>
  </si>
  <si>
    <t xml:space="preserve"> 2014. évi II. módosított előirányzat  Összesen</t>
  </si>
  <si>
    <t>2014. évi IV. módosított előirányzat</t>
  </si>
  <si>
    <t xml:space="preserve">2014. évi teljesítés </t>
  </si>
  <si>
    <t>Kondoros, 2015. 04.09.</t>
  </si>
  <si>
    <t>2014. éves teljesítés</t>
  </si>
  <si>
    <t>Kondoros, 2015.04.09.</t>
  </si>
  <si>
    <t>Tejesítés 2014. éves teljesítés</t>
  </si>
  <si>
    <t>2014. évi IV. módosított előerányzat</t>
  </si>
  <si>
    <t>2014. évi II. módosított előirányzat összesen</t>
  </si>
  <si>
    <t>2014.évi IV. módosított előirányzat összesen</t>
  </si>
  <si>
    <t>2014. évi IV. módosított előirányzat összesen</t>
  </si>
  <si>
    <t>Költségvetési szerv neve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</si>
</sst>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AUD&quot;;\-#,##0&quot;AUD&quot;"/>
    <numFmt numFmtId="165" formatCode="#,##0&quot;AUD&quot;;[Red]\-#,##0&quot;AUD&quot;"/>
    <numFmt numFmtId="166" formatCode="#,##0.00&quot;AUD&quot;;\-#,##0.00&quot;AUD&quot;"/>
    <numFmt numFmtId="167" formatCode="#,##0.00&quot;AUD&quot;;[Red]\-#,##0.00&quot;AUD&quot;"/>
    <numFmt numFmtId="168" formatCode="_-* #,##0&quot;AUD&quot;_-;\-* #,##0&quot;AUD&quot;_-;_-* &quot;-&quot;&quot;AUD&quot;_-;_-@_-"/>
    <numFmt numFmtId="169" formatCode="_-* #,##0_A_U_D_-;\-* #,##0_A_U_D_-;_-* &quot;-&quot;_A_U_D_-;_-@_-"/>
    <numFmt numFmtId="170" formatCode="_-* #,##0.00&quot;AUD&quot;_-;\-* #,##0.00&quot;AUD&quot;_-;_-* &quot;-&quot;??&quot;AUD&quot;_-;_-@_-"/>
    <numFmt numFmtId="171" formatCode="_-* #,##0.00_A_U_D_-;\-* #,##0.00_A_U_D_-;_-* &quot;-&quot;??_A_U_D_-;_-@_-"/>
    <numFmt numFmtId="172" formatCode="[$-40E]yyyy\.\ mmmm\ d\."/>
    <numFmt numFmtId="173" formatCode="m\.\ d\.;@"/>
    <numFmt numFmtId="174" formatCode="#,##0.0"/>
    <numFmt numFmtId="175" formatCode="#,##0.00\ [$€-1];[Red]\-#,##0.00\ [$€-1]"/>
    <numFmt numFmtId="176" formatCode="#,##0_ ;[Red]\-#,##0\ "/>
    <numFmt numFmtId="177" formatCode="_-* #,##0\ _F_t_-;\-* #,##0\ _F_t_-;_-* &quot;-&quot;??\ _F_t_-;_-@_-"/>
    <numFmt numFmtId="178" formatCode="#,##0.00_ ;[Red]\-#,##0.00\ "/>
    <numFmt numFmtId="179" formatCode="#,##0\ [$€-1];[Red]\-#,##0\ [$€-1]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-40E]yy/\ mmmm;@"/>
    <numFmt numFmtId="184" formatCode="[$-40E]mmmmm\.;@"/>
    <numFmt numFmtId="185" formatCode="[$-40E]mmm/\ d\.;@"/>
    <numFmt numFmtId="186" formatCode="_-* #,##0.0\ _F_t_-;\-* #,##0.0\ _F_t_-;_-* &quot;-&quot;??\ _F_t_-;_-@_-"/>
    <numFmt numFmtId="187" formatCode="[$€-2]\ #\ ##,000_);[Red]\([$€-2]\ #\ ##,000\)"/>
    <numFmt numFmtId="188" formatCode="mmm/yyyy"/>
  </numFmts>
  <fonts count="5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name val="Cambria"/>
      <family val="1"/>
    </font>
    <font>
      <b/>
      <sz val="8"/>
      <name val="Cambria"/>
      <family val="1"/>
    </font>
    <font>
      <b/>
      <sz val="12"/>
      <color indexed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textRotation="90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/>
    </xf>
    <xf numFmtId="3" fontId="4" fillId="33" borderId="10" xfId="40" applyNumberFormat="1" applyFont="1" applyFill="1" applyBorder="1" applyAlignment="1">
      <alignment horizontal="right"/>
    </xf>
    <xf numFmtId="3" fontId="4" fillId="0" borderId="10" xfId="40" applyNumberFormat="1" applyFont="1" applyBorder="1" applyAlignment="1">
      <alignment horizontal="right"/>
    </xf>
    <xf numFmtId="0" fontId="5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3" fontId="13" fillId="33" borderId="1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3" fontId="6" fillId="33" borderId="11" xfId="0" applyNumberFormat="1" applyFont="1" applyFill="1" applyBorder="1" applyAlignment="1">
      <alignment vertical="center" wrapText="1"/>
    </xf>
    <xf numFmtId="177" fontId="0" fillId="0" borderId="10" xfId="40" applyNumberFormat="1" applyFont="1" applyFill="1" applyBorder="1" applyAlignment="1">
      <alignment vertical="center"/>
    </xf>
    <xf numFmtId="17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16" fontId="0" fillId="0" borderId="10" xfId="0" applyNumberFormat="1" applyFont="1" applyBorder="1" applyAlignment="1">
      <alignment vertical="center" wrapText="1"/>
    </xf>
    <xf numFmtId="0" fontId="13" fillId="33" borderId="10" xfId="0" applyFont="1" applyFill="1" applyBorder="1" applyAlignment="1">
      <alignment vertical="center"/>
    </xf>
    <xf numFmtId="173" fontId="13" fillId="33" borderId="10" xfId="0" applyNumberFormat="1" applyFont="1" applyFill="1" applyBorder="1" applyAlignment="1">
      <alignment vertical="center"/>
    </xf>
    <xf numFmtId="0" fontId="13" fillId="33" borderId="10" xfId="0" applyFont="1" applyFill="1" applyBorder="1" applyAlignment="1">
      <alignment vertical="center" wrapText="1"/>
    </xf>
    <xf numFmtId="177" fontId="13" fillId="33" borderId="10" xfId="4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173" fontId="0" fillId="0" borderId="10" xfId="0" applyNumberFormat="1" applyFont="1" applyFill="1" applyBorder="1" applyAlignment="1">
      <alignment vertical="center"/>
    </xf>
    <xf numFmtId="173" fontId="0" fillId="0" borderId="10" xfId="0" applyNumberFormat="1" applyBorder="1" applyAlignment="1">
      <alignment/>
    </xf>
    <xf numFmtId="3" fontId="0" fillId="0" borderId="10" xfId="4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73" fontId="0" fillId="33" borderId="10" xfId="0" applyNumberFormat="1" applyFont="1" applyFill="1" applyBorder="1" applyAlignment="1">
      <alignment vertical="center"/>
    </xf>
    <xf numFmtId="3" fontId="0" fillId="33" borderId="10" xfId="40" applyNumberFormat="1" applyFont="1" applyFill="1" applyBorder="1" applyAlignment="1">
      <alignment vertical="center"/>
    </xf>
    <xf numFmtId="3" fontId="4" fillId="33" borderId="10" xfId="40" applyNumberFormat="1" applyFont="1" applyFill="1" applyBorder="1" applyAlignment="1">
      <alignment vertical="center"/>
    </xf>
    <xf numFmtId="177" fontId="0" fillId="0" borderId="0" xfId="40" applyNumberFormat="1" applyFont="1" applyAlignment="1">
      <alignment vertical="center"/>
    </xf>
    <xf numFmtId="177" fontId="0" fillId="0" borderId="0" xfId="40" applyNumberFormat="1" applyFont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0" xfId="56" applyFont="1" applyBorder="1" applyAlignment="1">
      <alignment horizontal="center" vertical="center"/>
      <protection/>
    </xf>
    <xf numFmtId="3" fontId="0" fillId="0" borderId="10" xfId="40" applyNumberFormat="1" applyFont="1" applyBorder="1" applyAlignment="1">
      <alignment/>
    </xf>
    <xf numFmtId="0" fontId="13" fillId="33" borderId="10" xfId="0" applyFont="1" applyFill="1" applyBorder="1" applyAlignment="1">
      <alignment/>
    </xf>
    <xf numFmtId="3" fontId="13" fillId="33" borderId="10" xfId="40" applyNumberFormat="1" applyFont="1" applyFill="1" applyBorder="1" applyAlignment="1">
      <alignment/>
    </xf>
    <xf numFmtId="3" fontId="0" fillId="0" borderId="10" xfId="4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3" fontId="4" fillId="33" borderId="10" xfId="4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0" fillId="0" borderId="0" xfId="40" applyNumberFormat="1" applyFont="1" applyAlignment="1">
      <alignment/>
    </xf>
    <xf numFmtId="0" fontId="9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177" fontId="22" fillId="33" borderId="10" xfId="40" applyNumberFormat="1" applyFont="1" applyFill="1" applyBorder="1" applyAlignment="1">
      <alignment horizontal="center" vertical="center" wrapText="1"/>
    </xf>
    <xf numFmtId="177" fontId="23" fillId="33" borderId="10" xfId="40" applyNumberFormat="1" applyFont="1" applyFill="1" applyBorder="1" applyAlignment="1">
      <alignment horizontal="center" vertical="center" wrapText="1"/>
    </xf>
    <xf numFmtId="177" fontId="0" fillId="0" borderId="10" xfId="40" applyNumberFormat="1" applyFont="1" applyBorder="1" applyAlignment="1">
      <alignment vertical="center"/>
    </xf>
    <xf numFmtId="3" fontId="0" fillId="0" borderId="10" xfId="40" applyNumberFormat="1" applyFont="1" applyBorder="1" applyAlignment="1">
      <alignment vertical="center"/>
    </xf>
    <xf numFmtId="177" fontId="15" fillId="33" borderId="10" xfId="40" applyNumberFormat="1" applyFont="1" applyFill="1" applyBorder="1" applyAlignment="1">
      <alignment horizontal="center" vertical="center" wrapText="1"/>
    </xf>
    <xf numFmtId="177" fontId="0" fillId="0" borderId="10" xfId="4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33" borderId="10" xfId="40" applyNumberFormat="1" applyFont="1" applyFill="1" applyBorder="1" applyAlignment="1" applyProtection="1">
      <alignment vertical="center"/>
      <protection locked="0"/>
    </xf>
    <xf numFmtId="3" fontId="4" fillId="33" borderId="10" xfId="4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ont="1" applyFill="1" applyBorder="1" applyAlignment="1" applyProtection="1">
      <alignment horizontal="left" vertical="center"/>
      <protection locked="0"/>
    </xf>
    <xf numFmtId="177" fontId="13" fillId="33" borderId="10" xfId="4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77" fontId="15" fillId="33" borderId="10" xfId="4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Continuous" vertical="center" wrapText="1"/>
    </xf>
    <xf numFmtId="3" fontId="0" fillId="33" borderId="10" xfId="0" applyNumberFormat="1" applyFon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9" fillId="0" borderId="0" xfId="56" applyFont="1" applyFill="1" applyBorder="1" applyAlignment="1">
      <alignment horizontal="center"/>
      <protection/>
    </xf>
    <xf numFmtId="3" fontId="0" fillId="0" borderId="0" xfId="4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177" fontId="0" fillId="0" borderId="0" xfId="40" applyNumberFormat="1" applyFont="1" applyBorder="1" applyAlignment="1">
      <alignment horizontal="center" vertical="center"/>
    </xf>
    <xf numFmtId="177" fontId="0" fillId="0" borderId="0" xfId="40" applyNumberFormat="1" applyFont="1" applyAlignment="1">
      <alignment horizontal="center" vertical="center"/>
    </xf>
    <xf numFmtId="3" fontId="13" fillId="33" borderId="10" xfId="40" applyNumberFormat="1" applyFont="1" applyFill="1" applyBorder="1" applyAlignment="1">
      <alignment/>
    </xf>
    <xf numFmtId="1" fontId="0" fillId="0" borderId="10" xfId="0" applyNumberFormat="1" applyFont="1" applyFill="1" applyBorder="1" applyAlignment="1" applyProtection="1">
      <alignment vertical="center"/>
      <protection locked="0"/>
    </xf>
    <xf numFmtId="1" fontId="13" fillId="33" borderId="10" xfId="40" applyNumberFormat="1" applyFont="1" applyFill="1" applyBorder="1" applyAlignment="1" applyProtection="1">
      <alignment horizontal="right" vertical="center"/>
      <protection locked="0"/>
    </xf>
    <xf numFmtId="1" fontId="0" fillId="0" borderId="10" xfId="0" applyNumberFormat="1" applyFont="1" applyFill="1" applyBorder="1" applyAlignment="1" applyProtection="1">
      <alignment horizontal="right" vertical="center"/>
      <protection locked="0"/>
    </xf>
    <xf numFmtId="3" fontId="24" fillId="0" borderId="10" xfId="0" applyNumberFormat="1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 shrinkToFit="1"/>
    </xf>
    <xf numFmtId="0" fontId="0" fillId="0" borderId="0" xfId="0" applyAlignment="1">
      <alignment horizontal="left"/>
    </xf>
    <xf numFmtId="177" fontId="0" fillId="0" borderId="0" xfId="4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77" fontId="0" fillId="0" borderId="0" xfId="40" applyNumberFormat="1" applyFont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40" applyNumberFormat="1" applyFont="1" applyAlignment="1">
      <alignment horizontal="center"/>
    </xf>
    <xf numFmtId="0" fontId="7" fillId="33" borderId="16" xfId="0" applyFont="1" applyFill="1" applyBorder="1" applyAlignment="1">
      <alignment horizontal="center" vertical="center" textRotation="90" readingOrder="2"/>
    </xf>
    <xf numFmtId="0" fontId="7" fillId="33" borderId="17" xfId="0" applyFont="1" applyFill="1" applyBorder="1" applyAlignment="1">
      <alignment horizontal="center" vertical="center" textRotation="90" readingOrder="2"/>
    </xf>
    <xf numFmtId="0" fontId="19" fillId="0" borderId="15" xfId="56" applyFont="1" applyFill="1" applyBorder="1" applyAlignment="1">
      <alignment horizontal="center"/>
      <protection/>
    </xf>
    <xf numFmtId="0" fontId="19" fillId="0" borderId="12" xfId="56" applyFont="1" applyFill="1" applyBorder="1" applyAlignment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tabSelected="1" zoomScalePageLayoutView="0" workbookViewId="0" topLeftCell="A1">
      <selection activeCell="C19" sqref="C19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kumentum" dvAspect="DVASPECT_ICON" shapeId="1791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view="pageLayout" workbookViewId="0" topLeftCell="A10">
      <selection activeCell="I7" sqref="I7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4.7109375" style="0" customWidth="1"/>
    <col min="4" max="4" width="32.8515625" style="36" customWidth="1"/>
    <col min="5" max="5" width="9.57421875" style="41" customWidth="1"/>
    <col min="6" max="6" width="9.28125" style="0" customWidth="1"/>
    <col min="7" max="7" width="6.7109375" style="0" customWidth="1"/>
    <col min="8" max="9" width="11.7109375" style="41" customWidth="1"/>
    <col min="10" max="12" width="13.421875" style="56" customWidth="1"/>
    <col min="13" max="13" width="13.00390625" style="0" customWidth="1"/>
  </cols>
  <sheetData>
    <row r="1" spans="1:12" s="3" customFormat="1" ht="52.5" customHeight="1">
      <c r="A1" s="129" t="s">
        <v>3</v>
      </c>
      <c r="B1" s="129"/>
      <c r="C1" s="129"/>
      <c r="D1" s="129"/>
      <c r="E1" s="129"/>
      <c r="F1" s="129"/>
      <c r="G1" s="129"/>
      <c r="H1" s="129"/>
      <c r="I1" s="129"/>
      <c r="J1" s="129"/>
      <c r="K1" s="118"/>
      <c r="L1" s="118"/>
    </row>
    <row r="2" spans="1:14" s="6" customFormat="1" ht="90" customHeight="1">
      <c r="A2" s="4" t="s">
        <v>4</v>
      </c>
      <c r="B2" s="134" t="s">
        <v>5</v>
      </c>
      <c r="C2" s="134"/>
      <c r="D2" s="5" t="s">
        <v>6</v>
      </c>
      <c r="E2" s="89" t="s">
        <v>7</v>
      </c>
      <c r="F2" s="89" t="s">
        <v>8</v>
      </c>
      <c r="G2" s="89" t="s">
        <v>9</v>
      </c>
      <c r="H2" s="92" t="s">
        <v>99</v>
      </c>
      <c r="I2" s="92" t="s">
        <v>106</v>
      </c>
      <c r="J2" s="107" t="s">
        <v>115</v>
      </c>
      <c r="K2" s="107" t="s">
        <v>105</v>
      </c>
      <c r="L2" s="107" t="s">
        <v>117</v>
      </c>
      <c r="M2" s="114" t="s">
        <v>111</v>
      </c>
      <c r="N2" s="109" t="s">
        <v>100</v>
      </c>
    </row>
    <row r="3" spans="1:14" s="9" customFormat="1" ht="12.75" customHeight="1">
      <c r="A3" s="131" t="s">
        <v>2</v>
      </c>
      <c r="B3" s="132"/>
      <c r="C3" s="132"/>
      <c r="D3" s="133"/>
      <c r="E3" s="7"/>
      <c r="F3" s="8"/>
      <c r="G3" s="8"/>
      <c r="H3" s="22"/>
      <c r="I3" s="22"/>
      <c r="J3" s="105"/>
      <c r="K3" s="105"/>
      <c r="L3" s="105"/>
      <c r="M3" s="108"/>
      <c r="N3" s="108"/>
    </row>
    <row r="4" spans="1:14" s="9" customFormat="1" ht="25.5">
      <c r="A4" s="10" t="s">
        <v>11</v>
      </c>
      <c r="B4" s="10" t="s">
        <v>12</v>
      </c>
      <c r="C4" s="11"/>
      <c r="D4" s="12" t="s">
        <v>13</v>
      </c>
      <c r="E4" s="13">
        <f>E5</f>
        <v>0</v>
      </c>
      <c r="F4" s="13">
        <f>F5</f>
        <v>0</v>
      </c>
      <c r="G4" s="13">
        <f>G5</f>
        <v>0</v>
      </c>
      <c r="H4" s="112">
        <f>H5</f>
        <v>0</v>
      </c>
      <c r="I4" s="112">
        <v>0</v>
      </c>
      <c r="J4" s="106">
        <v>0</v>
      </c>
      <c r="K4" s="106">
        <v>610</v>
      </c>
      <c r="L4" s="106">
        <v>610</v>
      </c>
      <c r="M4" s="29">
        <v>610</v>
      </c>
      <c r="N4" s="29">
        <v>100</v>
      </c>
    </row>
    <row r="5" spans="1:14" s="9" customFormat="1" ht="25.5">
      <c r="A5" s="14"/>
      <c r="B5" s="14"/>
      <c r="C5" s="15" t="s">
        <v>14</v>
      </c>
      <c r="D5" s="16" t="s">
        <v>15</v>
      </c>
      <c r="E5" s="17">
        <v>0</v>
      </c>
      <c r="F5" s="17">
        <v>0</v>
      </c>
      <c r="G5" s="17">
        <v>0</v>
      </c>
      <c r="H5" s="17">
        <f>SUM(E5:G5)</f>
        <v>0</v>
      </c>
      <c r="I5" s="17">
        <v>0</v>
      </c>
      <c r="J5" s="105">
        <v>0</v>
      </c>
      <c r="K5" s="105">
        <v>610</v>
      </c>
      <c r="L5" s="105">
        <v>610</v>
      </c>
      <c r="M5" s="8">
        <v>610</v>
      </c>
      <c r="N5" s="8">
        <v>100</v>
      </c>
    </row>
    <row r="6" spans="1:14" s="9" customFormat="1" ht="25.5">
      <c r="A6" s="10" t="s">
        <v>16</v>
      </c>
      <c r="B6" s="10" t="s">
        <v>17</v>
      </c>
      <c r="C6" s="11"/>
      <c r="D6" s="12" t="s">
        <v>18</v>
      </c>
      <c r="E6" s="19">
        <f>E7</f>
        <v>0</v>
      </c>
      <c r="F6" s="19">
        <f>F7</f>
        <v>0</v>
      </c>
      <c r="G6" s="19">
        <f>G7</f>
        <v>0</v>
      </c>
      <c r="H6" s="113">
        <f>H7</f>
        <v>0</v>
      </c>
      <c r="I6" s="113">
        <v>0</v>
      </c>
      <c r="J6" s="106">
        <v>0</v>
      </c>
      <c r="K6" s="106">
        <v>0</v>
      </c>
      <c r="L6" s="106">
        <v>0</v>
      </c>
      <c r="M6" s="29">
        <v>0</v>
      </c>
      <c r="N6" s="29">
        <v>0</v>
      </c>
    </row>
    <row r="7" spans="1:14" s="9" customFormat="1" ht="38.25">
      <c r="A7" s="20"/>
      <c r="B7" s="20"/>
      <c r="C7" s="15" t="s">
        <v>19</v>
      </c>
      <c r="D7" s="16" t="s">
        <v>20</v>
      </c>
      <c r="E7" s="18"/>
      <c r="F7" s="21"/>
      <c r="G7" s="21"/>
      <c r="H7" s="17"/>
      <c r="I7" s="17"/>
      <c r="J7" s="105">
        <v>0</v>
      </c>
      <c r="K7" s="105">
        <v>0</v>
      </c>
      <c r="L7" s="105">
        <v>0</v>
      </c>
      <c r="M7" s="8">
        <v>0</v>
      </c>
      <c r="N7" s="8">
        <v>0</v>
      </c>
    </row>
    <row r="8" spans="1:14" s="9" customFormat="1" ht="12.75">
      <c r="A8" s="10" t="s">
        <v>21</v>
      </c>
      <c r="B8" s="10" t="s">
        <v>22</v>
      </c>
      <c r="C8" s="11"/>
      <c r="D8" s="12" t="s">
        <v>23</v>
      </c>
      <c r="E8" s="19">
        <f>E9</f>
        <v>0</v>
      </c>
      <c r="F8" s="19">
        <f aca="true" t="shared" si="0" ref="F8:H9">F9</f>
        <v>0</v>
      </c>
      <c r="G8" s="19">
        <f t="shared" si="0"/>
        <v>0</v>
      </c>
      <c r="H8" s="113">
        <f t="shared" si="0"/>
        <v>0</v>
      </c>
      <c r="I8" s="113">
        <v>0</v>
      </c>
      <c r="J8" s="106">
        <v>0</v>
      </c>
      <c r="K8" s="106">
        <v>0</v>
      </c>
      <c r="L8" s="106">
        <v>0</v>
      </c>
      <c r="M8" s="110"/>
      <c r="N8" s="110"/>
    </row>
    <row r="9" spans="1:14" s="9" customFormat="1" ht="12.75">
      <c r="A9" s="20"/>
      <c r="B9" s="20"/>
      <c r="C9" s="15" t="s">
        <v>24</v>
      </c>
      <c r="D9" s="16" t="s">
        <v>25</v>
      </c>
      <c r="E9" s="18">
        <f>E10</f>
        <v>0</v>
      </c>
      <c r="F9" s="18">
        <f t="shared" si="0"/>
        <v>0</v>
      </c>
      <c r="G9" s="18">
        <f t="shared" si="0"/>
        <v>0</v>
      </c>
      <c r="H9" s="17">
        <f t="shared" si="0"/>
        <v>0</v>
      </c>
      <c r="I9" s="17">
        <v>0</v>
      </c>
      <c r="J9" s="105">
        <v>0</v>
      </c>
      <c r="K9" s="105">
        <v>0</v>
      </c>
      <c r="L9" s="105">
        <v>0</v>
      </c>
      <c r="M9" s="108"/>
      <c r="N9" s="108"/>
    </row>
    <row r="10" spans="1:14" s="9" customFormat="1" ht="30" customHeight="1">
      <c r="A10" s="20"/>
      <c r="B10" s="22"/>
      <c r="C10" s="23"/>
      <c r="D10" s="16" t="s">
        <v>26</v>
      </c>
      <c r="E10" s="17">
        <v>0</v>
      </c>
      <c r="F10" s="21">
        <v>0</v>
      </c>
      <c r="G10" s="21">
        <v>0</v>
      </c>
      <c r="H10" s="17">
        <v>0</v>
      </c>
      <c r="I10" s="17">
        <v>0</v>
      </c>
      <c r="J10" s="105">
        <v>0</v>
      </c>
      <c r="K10" s="105">
        <v>0</v>
      </c>
      <c r="L10" s="105">
        <v>0</v>
      </c>
      <c r="M10" s="8">
        <v>0</v>
      </c>
      <c r="N10" s="8">
        <v>0</v>
      </c>
    </row>
    <row r="11" spans="1:14" s="9" customFormat="1" ht="30" customHeight="1">
      <c r="A11" s="10" t="s">
        <v>27</v>
      </c>
      <c r="B11" s="10" t="s">
        <v>28</v>
      </c>
      <c r="C11" s="11"/>
      <c r="D11" s="12" t="s">
        <v>29</v>
      </c>
      <c r="E11" s="19">
        <v>5823</v>
      </c>
      <c r="F11" s="19">
        <v>643</v>
      </c>
      <c r="G11" s="19">
        <f>G12</f>
        <v>0</v>
      </c>
      <c r="H11" s="113">
        <f>SUM(E11:G11)</f>
        <v>6466</v>
      </c>
      <c r="I11" s="113">
        <v>6466</v>
      </c>
      <c r="J11" s="106">
        <v>6750</v>
      </c>
      <c r="K11" s="106">
        <v>6750</v>
      </c>
      <c r="L11" s="106">
        <v>7514</v>
      </c>
      <c r="M11" s="29">
        <v>7564</v>
      </c>
      <c r="N11" s="29">
        <v>100.7</v>
      </c>
    </row>
    <row r="12" spans="1:14" s="9" customFormat="1" ht="18.75" customHeight="1">
      <c r="A12" s="24"/>
      <c r="B12" s="24"/>
      <c r="C12" s="15" t="s">
        <v>30</v>
      </c>
      <c r="D12" s="16" t="s">
        <v>31</v>
      </c>
      <c r="E12" s="17">
        <v>0</v>
      </c>
      <c r="F12" s="17">
        <v>0</v>
      </c>
      <c r="G12" s="17">
        <v>0</v>
      </c>
      <c r="H12" s="17">
        <v>0</v>
      </c>
      <c r="I12" s="17"/>
      <c r="J12" s="105"/>
      <c r="K12" s="105"/>
      <c r="L12" s="105"/>
      <c r="M12" s="8"/>
      <c r="N12" s="8"/>
    </row>
    <row r="13" spans="1:14" s="9" customFormat="1" ht="18.75" customHeight="1">
      <c r="A13" s="24"/>
      <c r="B13" s="24"/>
      <c r="C13" s="15" t="s">
        <v>32</v>
      </c>
      <c r="D13" s="16" t="s">
        <v>33</v>
      </c>
      <c r="E13" s="17">
        <v>5823</v>
      </c>
      <c r="F13" s="17">
        <v>643</v>
      </c>
      <c r="G13" s="17">
        <v>0</v>
      </c>
      <c r="H13" s="17">
        <f>SUM(E13:G13)</f>
        <v>6466</v>
      </c>
      <c r="I13" s="17">
        <v>6466</v>
      </c>
      <c r="J13" s="105">
        <v>6750</v>
      </c>
      <c r="K13" s="105">
        <v>6750</v>
      </c>
      <c r="L13" s="105">
        <v>7514</v>
      </c>
      <c r="M13" s="8">
        <v>7564</v>
      </c>
      <c r="N13" s="8">
        <v>100.7</v>
      </c>
    </row>
    <row r="14" spans="1:14" s="9" customFormat="1" ht="33.75" customHeight="1">
      <c r="A14" s="10" t="s">
        <v>34</v>
      </c>
      <c r="B14" s="10" t="s">
        <v>35</v>
      </c>
      <c r="C14" s="11"/>
      <c r="D14" s="12" t="s">
        <v>36</v>
      </c>
      <c r="E14" s="19">
        <f>E15</f>
        <v>0</v>
      </c>
      <c r="F14" s="19">
        <f>F15</f>
        <v>0</v>
      </c>
      <c r="G14" s="19">
        <f>G15</f>
        <v>0</v>
      </c>
      <c r="H14" s="113">
        <f aca="true" t="shared" si="1" ref="H14:H21">SUM(E14:G14)</f>
        <v>0</v>
      </c>
      <c r="I14" s="113"/>
      <c r="J14" s="106">
        <v>60</v>
      </c>
      <c r="K14" s="106">
        <v>160</v>
      </c>
      <c r="L14" s="106">
        <v>210</v>
      </c>
      <c r="M14" s="29">
        <v>210</v>
      </c>
      <c r="N14" s="29">
        <v>100</v>
      </c>
    </row>
    <row r="15" spans="1:14" s="9" customFormat="1" ht="25.5">
      <c r="A15" s="24"/>
      <c r="B15" s="24"/>
      <c r="C15" s="15" t="s">
        <v>37</v>
      </c>
      <c r="D15" s="16" t="s">
        <v>98</v>
      </c>
      <c r="E15" s="25"/>
      <c r="F15" s="17">
        <v>0</v>
      </c>
      <c r="G15" s="17">
        <v>0</v>
      </c>
      <c r="H15" s="17">
        <f t="shared" si="1"/>
        <v>0</v>
      </c>
      <c r="I15" s="17"/>
      <c r="J15" s="105">
        <v>60</v>
      </c>
      <c r="K15" s="105">
        <v>160</v>
      </c>
      <c r="L15" s="105">
        <v>210</v>
      </c>
      <c r="M15" s="8">
        <v>210</v>
      </c>
      <c r="N15" s="8">
        <v>100</v>
      </c>
    </row>
    <row r="16" spans="1:14" s="9" customFormat="1" ht="12.75">
      <c r="A16" s="10" t="s">
        <v>38</v>
      </c>
      <c r="B16" s="10" t="s">
        <v>39</v>
      </c>
      <c r="C16" s="11"/>
      <c r="D16" s="12" t="s">
        <v>40</v>
      </c>
      <c r="E16" s="26">
        <f>E17</f>
        <v>0</v>
      </c>
      <c r="F16" s="26">
        <f>F17</f>
        <v>0</v>
      </c>
      <c r="G16" s="26">
        <f>G17</f>
        <v>0</v>
      </c>
      <c r="H16" s="113">
        <f t="shared" si="1"/>
        <v>0</v>
      </c>
      <c r="I16" s="113"/>
      <c r="J16" s="106">
        <v>686</v>
      </c>
      <c r="K16" s="106"/>
      <c r="L16" s="106"/>
      <c r="M16" s="29"/>
      <c r="N16" s="29"/>
    </row>
    <row r="17" spans="1:14" s="9" customFormat="1" ht="25.5">
      <c r="A17" s="24"/>
      <c r="B17" s="24"/>
      <c r="C17" s="15" t="s">
        <v>41</v>
      </c>
      <c r="D17" s="16" t="s">
        <v>42</v>
      </c>
      <c r="E17" s="27"/>
      <c r="F17" s="17">
        <v>0</v>
      </c>
      <c r="G17" s="17">
        <v>0</v>
      </c>
      <c r="H17" s="17">
        <f t="shared" si="1"/>
        <v>0</v>
      </c>
      <c r="I17" s="17">
        <v>686</v>
      </c>
      <c r="J17" s="105">
        <v>686</v>
      </c>
      <c r="K17" s="105">
        <v>76</v>
      </c>
      <c r="L17" s="105">
        <v>76</v>
      </c>
      <c r="M17" s="8">
        <v>76</v>
      </c>
      <c r="N17" s="8">
        <v>100</v>
      </c>
    </row>
    <row r="18" spans="1:14" s="9" customFormat="1" ht="15.75">
      <c r="A18" s="28" t="s">
        <v>43</v>
      </c>
      <c r="B18" s="29"/>
      <c r="C18" s="29"/>
      <c r="D18" s="12" t="s">
        <v>44</v>
      </c>
      <c r="E18" s="30">
        <f>(E19+E20)</f>
        <v>82133</v>
      </c>
      <c r="F18" s="30">
        <f>(F19+F20)</f>
        <v>13270</v>
      </c>
      <c r="G18" s="30">
        <f>SUM(G15)</f>
        <v>0</v>
      </c>
      <c r="H18" s="19">
        <f t="shared" si="1"/>
        <v>95403</v>
      </c>
      <c r="I18" s="19">
        <v>96403</v>
      </c>
      <c r="J18" s="106">
        <v>97283</v>
      </c>
      <c r="K18" s="106">
        <v>97553</v>
      </c>
      <c r="L18" s="106">
        <v>97829</v>
      </c>
      <c r="M18" s="10">
        <v>97317</v>
      </c>
      <c r="N18" s="10">
        <v>99.4</v>
      </c>
    </row>
    <row r="19" spans="1:14" s="9" customFormat="1" ht="15.75">
      <c r="A19" s="31"/>
      <c r="B19" s="7"/>
      <c r="C19" s="7"/>
      <c r="D19" s="32" t="s">
        <v>45</v>
      </c>
      <c r="E19" s="128">
        <v>77969</v>
      </c>
      <c r="F19" s="128">
        <v>7865</v>
      </c>
      <c r="G19" s="128">
        <v>0</v>
      </c>
      <c r="H19" s="17">
        <f t="shared" si="1"/>
        <v>85834</v>
      </c>
      <c r="I19" s="17">
        <v>85834</v>
      </c>
      <c r="J19" s="22">
        <v>85834</v>
      </c>
      <c r="K19" s="22">
        <v>85834</v>
      </c>
      <c r="L19" s="22">
        <v>86187</v>
      </c>
      <c r="M19" s="8">
        <v>86187</v>
      </c>
      <c r="N19" s="8"/>
    </row>
    <row r="20" spans="1:14" s="9" customFormat="1" ht="25.5">
      <c r="A20" s="31"/>
      <c r="B20" s="7"/>
      <c r="C20" s="7"/>
      <c r="D20" s="32" t="s">
        <v>46</v>
      </c>
      <c r="E20" s="128">
        <v>4164</v>
      </c>
      <c r="F20" s="128">
        <v>5405</v>
      </c>
      <c r="G20" s="128">
        <f>(G21-G13-G19)</f>
        <v>0</v>
      </c>
      <c r="H20" s="17">
        <f t="shared" si="1"/>
        <v>9569</v>
      </c>
      <c r="I20" s="17">
        <v>10569</v>
      </c>
      <c r="J20" s="22">
        <v>11449</v>
      </c>
      <c r="K20" s="22">
        <v>11719</v>
      </c>
      <c r="L20" s="22">
        <v>11642</v>
      </c>
      <c r="M20" s="8">
        <v>11130</v>
      </c>
      <c r="N20" s="8"/>
    </row>
    <row r="21" spans="1:14" s="35" customFormat="1" ht="41.25" customHeight="1">
      <c r="A21" s="28"/>
      <c r="B21" s="28"/>
      <c r="C21" s="28"/>
      <c r="D21" s="33" t="s">
        <v>47</v>
      </c>
      <c r="E21" s="34">
        <v>87956</v>
      </c>
      <c r="F21" s="34">
        <v>13913</v>
      </c>
      <c r="G21" s="34">
        <f>G4+G6+G8+G11+G14+G16+G18</f>
        <v>0</v>
      </c>
      <c r="H21" s="113">
        <f t="shared" si="1"/>
        <v>101869</v>
      </c>
      <c r="I21" s="113">
        <v>103555</v>
      </c>
      <c r="J21" s="106">
        <v>104779</v>
      </c>
      <c r="K21" s="106">
        <v>105149</v>
      </c>
      <c r="L21" s="106">
        <v>106239</v>
      </c>
      <c r="M21" s="106">
        <v>105777</v>
      </c>
      <c r="N21" s="106">
        <v>99.6</v>
      </c>
    </row>
    <row r="22" spans="4:12" s="6" customFormat="1" ht="12.75">
      <c r="D22" s="36"/>
      <c r="E22" s="37"/>
      <c r="F22" s="38"/>
      <c r="G22" s="38"/>
      <c r="H22" s="37"/>
      <c r="I22" s="37"/>
      <c r="J22" s="103"/>
      <c r="K22" s="103"/>
      <c r="L22" s="103"/>
    </row>
    <row r="23" spans="1:9" ht="12.75">
      <c r="A23" s="135" t="s">
        <v>110</v>
      </c>
      <c r="B23" s="135"/>
      <c r="C23" s="135"/>
      <c r="D23" s="135"/>
      <c r="E23" s="39"/>
      <c r="F23" s="40"/>
      <c r="G23" s="40"/>
      <c r="H23" s="39"/>
      <c r="I23" s="39"/>
    </row>
    <row r="24" spans="5:9" ht="12.75">
      <c r="E24" s="130" t="s">
        <v>97</v>
      </c>
      <c r="F24" s="130"/>
      <c r="G24" s="130"/>
      <c r="H24" s="130"/>
      <c r="I24" s="121"/>
    </row>
    <row r="25" spans="5:9" ht="12.75">
      <c r="E25" s="130" t="s">
        <v>0</v>
      </c>
      <c r="F25" s="130"/>
      <c r="G25" s="130"/>
      <c r="H25" s="130"/>
      <c r="I25" s="121"/>
    </row>
  </sheetData>
  <sheetProtection/>
  <mergeCells count="6">
    <mergeCell ref="A1:J1"/>
    <mergeCell ref="E24:H24"/>
    <mergeCell ref="E25:H25"/>
    <mergeCell ref="A3:D3"/>
    <mergeCell ref="B2:C2"/>
    <mergeCell ref="A23:D23"/>
  </mergeCells>
  <printOptions headings="1"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view="pageLayout" workbookViewId="0" topLeftCell="A10">
      <selection activeCell="M3" sqref="M3"/>
    </sheetView>
  </sheetViews>
  <sheetFormatPr defaultColWidth="9.140625" defaultRowHeight="12.75"/>
  <cols>
    <col min="1" max="3" width="4.7109375" style="6" customWidth="1"/>
    <col min="4" max="4" width="27.00390625" style="6" customWidth="1"/>
    <col min="5" max="5" width="12.00390625" style="65" customWidth="1"/>
    <col min="6" max="6" width="11.140625" style="6" customWidth="1"/>
    <col min="7" max="7" width="9.28125" style="6" bestFit="1" customWidth="1"/>
    <col min="8" max="9" width="12.421875" style="6" customWidth="1"/>
    <col min="10" max="12" width="14.00390625" style="56" customWidth="1"/>
    <col min="13" max="13" width="13.140625" style="0" customWidth="1"/>
  </cols>
  <sheetData>
    <row r="1" spans="1:12" s="42" customFormat="1" ht="78" customHeight="1">
      <c r="A1" s="129" t="s">
        <v>3</v>
      </c>
      <c r="B1" s="129"/>
      <c r="C1" s="129"/>
      <c r="D1" s="129"/>
      <c r="E1" s="129"/>
      <c r="F1" s="129"/>
      <c r="G1" s="129"/>
      <c r="H1" s="129"/>
      <c r="I1" s="129"/>
      <c r="J1" s="129"/>
      <c r="K1" s="118"/>
      <c r="L1" s="118"/>
    </row>
    <row r="2" spans="1:14" s="36" customFormat="1" ht="94.5" customHeight="1">
      <c r="A2" s="43" t="s">
        <v>48</v>
      </c>
      <c r="B2" s="137" t="s">
        <v>49</v>
      </c>
      <c r="C2" s="138"/>
      <c r="D2" s="44" t="s">
        <v>50</v>
      </c>
      <c r="E2" s="92" t="s">
        <v>7</v>
      </c>
      <c r="F2" s="92" t="s">
        <v>8</v>
      </c>
      <c r="G2" s="92" t="s">
        <v>9</v>
      </c>
      <c r="H2" s="92" t="s">
        <v>10</v>
      </c>
      <c r="I2" s="92" t="s">
        <v>106</v>
      </c>
      <c r="J2" s="92" t="s">
        <v>115</v>
      </c>
      <c r="K2" s="92" t="s">
        <v>102</v>
      </c>
      <c r="L2" s="92" t="s">
        <v>116</v>
      </c>
      <c r="M2" s="114" t="s">
        <v>111</v>
      </c>
      <c r="N2" s="109" t="s">
        <v>100</v>
      </c>
    </row>
    <row r="3" spans="1:14" ht="25.5">
      <c r="A3" s="22"/>
      <c r="B3" s="45"/>
      <c r="C3" s="45"/>
      <c r="D3" s="46" t="s">
        <v>2</v>
      </c>
      <c r="E3" s="47"/>
      <c r="F3" s="47"/>
      <c r="G3" s="47"/>
      <c r="H3" s="93"/>
      <c r="I3" s="93"/>
      <c r="J3" s="104"/>
      <c r="K3" s="104"/>
      <c r="L3" s="104"/>
      <c r="M3" s="1"/>
      <c r="N3" s="1"/>
    </row>
    <row r="4" spans="1:14" ht="12.75">
      <c r="A4" s="22" t="s">
        <v>11</v>
      </c>
      <c r="B4" s="48"/>
      <c r="C4" s="48"/>
      <c r="D4" s="49" t="s">
        <v>51</v>
      </c>
      <c r="E4" s="90"/>
      <c r="F4" s="50"/>
      <c r="G4" s="50"/>
      <c r="H4" s="94"/>
      <c r="I4" s="94"/>
      <c r="J4" s="104"/>
      <c r="K4" s="104"/>
      <c r="L4" s="104"/>
      <c r="M4" s="1"/>
      <c r="N4" s="1"/>
    </row>
    <row r="5" spans="1:14" ht="12.75">
      <c r="A5" s="22"/>
      <c r="B5" s="48" t="s">
        <v>52</v>
      </c>
      <c r="C5" s="48"/>
      <c r="D5" s="2" t="s">
        <v>53</v>
      </c>
      <c r="E5" s="90">
        <v>52131</v>
      </c>
      <c r="F5" s="87">
        <v>7155</v>
      </c>
      <c r="G5" s="50">
        <v>0</v>
      </c>
      <c r="H5" s="99">
        <f>SUM(E5:F5)</f>
        <v>59286</v>
      </c>
      <c r="I5" s="127">
        <v>60073</v>
      </c>
      <c r="J5" s="104">
        <v>60266</v>
      </c>
      <c r="K5" s="104">
        <v>60479</v>
      </c>
      <c r="L5" s="104">
        <v>60803</v>
      </c>
      <c r="M5" s="1">
        <v>60568</v>
      </c>
      <c r="N5" s="1">
        <v>99.6</v>
      </c>
    </row>
    <row r="6" spans="1:14" ht="25.5">
      <c r="A6" s="22"/>
      <c r="B6" s="48" t="s">
        <v>54</v>
      </c>
      <c r="C6" s="48"/>
      <c r="D6" s="2" t="s">
        <v>55</v>
      </c>
      <c r="E6" s="90">
        <v>14075</v>
      </c>
      <c r="F6" s="50">
        <v>1932</v>
      </c>
      <c r="G6" s="50">
        <v>0</v>
      </c>
      <c r="H6" s="95">
        <f>SUM(E6:F6)</f>
        <v>16007</v>
      </c>
      <c r="I6" s="125">
        <v>16220</v>
      </c>
      <c r="J6" s="104">
        <v>16907</v>
      </c>
      <c r="K6" s="104">
        <v>16964</v>
      </c>
      <c r="L6" s="104">
        <v>17052</v>
      </c>
      <c r="M6" s="1">
        <v>16992</v>
      </c>
      <c r="N6" s="1">
        <v>99.6</v>
      </c>
    </row>
    <row r="7" spans="1:14" ht="12.75">
      <c r="A7" s="22"/>
      <c r="B7" s="48" t="s">
        <v>56</v>
      </c>
      <c r="C7" s="48"/>
      <c r="D7" s="2" t="s">
        <v>57</v>
      </c>
      <c r="E7" s="90">
        <f>21750-126</f>
        <v>21624</v>
      </c>
      <c r="F7" s="50">
        <v>4826</v>
      </c>
      <c r="G7" s="50">
        <v>0</v>
      </c>
      <c r="H7" s="95">
        <f>SUM(E7:F7)</f>
        <v>26450</v>
      </c>
      <c r="I7" s="125">
        <v>26615</v>
      </c>
      <c r="J7" s="104">
        <v>26959</v>
      </c>
      <c r="K7" s="104">
        <v>27059</v>
      </c>
      <c r="L7" s="104">
        <v>27737</v>
      </c>
      <c r="M7" s="1">
        <v>26836</v>
      </c>
      <c r="N7" s="1">
        <v>96.8</v>
      </c>
    </row>
    <row r="8" spans="1:14" ht="25.5">
      <c r="A8" s="22"/>
      <c r="B8" s="48" t="s">
        <v>58</v>
      </c>
      <c r="C8" s="48"/>
      <c r="D8" s="51" t="s">
        <v>59</v>
      </c>
      <c r="E8" s="91">
        <v>0</v>
      </c>
      <c r="F8" s="50">
        <v>0</v>
      </c>
      <c r="G8" s="50">
        <v>0</v>
      </c>
      <c r="H8" s="96">
        <v>0</v>
      </c>
      <c r="I8" s="125"/>
      <c r="J8" s="104">
        <v>0</v>
      </c>
      <c r="K8" s="104">
        <v>0</v>
      </c>
      <c r="L8" s="104"/>
      <c r="M8" s="1">
        <v>0</v>
      </c>
      <c r="N8" s="1"/>
    </row>
    <row r="9" spans="1:14" ht="12.75">
      <c r="A9" s="22"/>
      <c r="B9" s="48"/>
      <c r="C9" s="48" t="s">
        <v>60</v>
      </c>
      <c r="D9" s="49" t="s">
        <v>61</v>
      </c>
      <c r="E9" s="91">
        <v>0</v>
      </c>
      <c r="F9" s="50">
        <v>0</v>
      </c>
      <c r="G9" s="50">
        <v>0</v>
      </c>
      <c r="H9" s="96">
        <v>0</v>
      </c>
      <c r="I9" s="125"/>
      <c r="J9" s="104">
        <v>0</v>
      </c>
      <c r="K9" s="104">
        <v>0</v>
      </c>
      <c r="L9" s="104"/>
      <c r="M9" s="1">
        <v>0</v>
      </c>
      <c r="N9" s="1"/>
    </row>
    <row r="10" spans="1:14" s="56" customFormat="1" ht="30">
      <c r="A10" s="52"/>
      <c r="B10" s="53"/>
      <c r="C10" s="53"/>
      <c r="D10" s="54" t="s">
        <v>62</v>
      </c>
      <c r="E10" s="55">
        <f>SUM(E5:E9)</f>
        <v>87830</v>
      </c>
      <c r="F10" s="100">
        <f>SUM(F5:F9)</f>
        <v>13913</v>
      </c>
      <c r="G10" s="55">
        <f>SUM(G5:G9)</f>
        <v>0</v>
      </c>
      <c r="H10" s="100">
        <f>SUM(H5:H8)</f>
        <v>101743</v>
      </c>
      <c r="I10" s="126">
        <v>102908</v>
      </c>
      <c r="J10" s="75">
        <v>104132</v>
      </c>
      <c r="K10" s="75">
        <f>SUM(K5:K9)</f>
        <v>104502</v>
      </c>
      <c r="L10" s="75">
        <v>105592</v>
      </c>
      <c r="M10" s="75">
        <f>SUM(M5:M9)</f>
        <v>104396</v>
      </c>
      <c r="N10" s="75">
        <v>98.9</v>
      </c>
    </row>
    <row r="11" spans="1:14" ht="25.5">
      <c r="A11" s="24"/>
      <c r="B11" s="45"/>
      <c r="C11" s="45"/>
      <c r="D11" s="46" t="s">
        <v>96</v>
      </c>
      <c r="E11" s="47"/>
      <c r="F11" s="47"/>
      <c r="G11" s="47"/>
      <c r="H11" s="93"/>
      <c r="I11" s="93"/>
      <c r="J11" s="104">
        <v>0</v>
      </c>
      <c r="K11" s="104"/>
      <c r="L11" s="104"/>
      <c r="M11" s="1"/>
      <c r="N11" s="1"/>
    </row>
    <row r="12" spans="1:14" ht="12.75">
      <c r="A12" s="24" t="s">
        <v>16</v>
      </c>
      <c r="B12" s="57"/>
      <c r="C12" s="57"/>
      <c r="D12" s="16" t="s">
        <v>63</v>
      </c>
      <c r="E12" s="47">
        <v>0</v>
      </c>
      <c r="F12" s="24">
        <v>0</v>
      </c>
      <c r="G12" s="24">
        <v>0</v>
      </c>
      <c r="H12" s="94">
        <v>0</v>
      </c>
      <c r="I12" s="94"/>
      <c r="J12" s="104">
        <v>0</v>
      </c>
      <c r="K12" s="104"/>
      <c r="L12" s="104"/>
      <c r="M12" s="1"/>
      <c r="N12" s="1"/>
    </row>
    <row r="13" spans="1:14" ht="12.75">
      <c r="A13" s="24"/>
      <c r="B13" s="58" t="s">
        <v>64</v>
      </c>
      <c r="C13" s="58"/>
      <c r="D13" s="2" t="s">
        <v>65</v>
      </c>
      <c r="E13" s="59">
        <v>126</v>
      </c>
      <c r="F13" s="50">
        <v>0</v>
      </c>
      <c r="G13" s="50">
        <v>0</v>
      </c>
      <c r="H13" s="96">
        <f>SUM(E13:G13)</f>
        <v>126</v>
      </c>
      <c r="I13" s="96">
        <v>647</v>
      </c>
      <c r="J13" s="104">
        <v>647</v>
      </c>
      <c r="K13" s="104">
        <v>647</v>
      </c>
      <c r="L13" s="104">
        <v>647</v>
      </c>
      <c r="M13" s="1">
        <v>626</v>
      </c>
      <c r="N13" s="1">
        <v>96.8</v>
      </c>
    </row>
    <row r="14" spans="1:14" ht="12.75">
      <c r="A14" s="24"/>
      <c r="B14" s="58" t="s">
        <v>66</v>
      </c>
      <c r="C14" s="58"/>
      <c r="D14" s="2" t="s">
        <v>67</v>
      </c>
      <c r="E14" s="59">
        <v>0</v>
      </c>
      <c r="F14" s="50">
        <v>0</v>
      </c>
      <c r="G14" s="50">
        <v>0</v>
      </c>
      <c r="H14" s="96">
        <f>SUM(E14:G14)</f>
        <v>0</v>
      </c>
      <c r="I14" s="96"/>
      <c r="J14" s="104">
        <v>0</v>
      </c>
      <c r="K14" s="104"/>
      <c r="L14" s="104"/>
      <c r="M14" s="1"/>
      <c r="N14" s="1"/>
    </row>
    <row r="15" spans="1:14" ht="25.5">
      <c r="A15" s="24"/>
      <c r="B15" s="58" t="s">
        <v>68</v>
      </c>
      <c r="C15" s="57"/>
      <c r="D15" s="16" t="s">
        <v>69</v>
      </c>
      <c r="E15" s="59">
        <v>0</v>
      </c>
      <c r="F15" s="50">
        <v>0</v>
      </c>
      <c r="G15" s="50">
        <v>0</v>
      </c>
      <c r="H15" s="96">
        <f>SUM(E15:G15)</f>
        <v>0</v>
      </c>
      <c r="I15" s="96"/>
      <c r="J15" s="104">
        <v>0</v>
      </c>
      <c r="K15" s="104"/>
      <c r="L15" s="104"/>
      <c r="M15" s="1"/>
      <c r="N15" s="1"/>
    </row>
    <row r="16" spans="1:14" ht="25.5">
      <c r="A16" s="60"/>
      <c r="B16" s="61"/>
      <c r="C16" s="61"/>
      <c r="D16" s="12" t="s">
        <v>70</v>
      </c>
      <c r="E16" s="62">
        <f>SUM(E13:E15)</f>
        <v>126</v>
      </c>
      <c r="F16" s="62">
        <f>SUM(F13:F15)</f>
        <v>0</v>
      </c>
      <c r="G16" s="62">
        <f>SUM(G13:G15)</f>
        <v>0</v>
      </c>
      <c r="H16" s="97">
        <f>SUM(H13:H15)</f>
        <v>126</v>
      </c>
      <c r="I16" s="97">
        <v>647</v>
      </c>
      <c r="J16" s="75">
        <v>647</v>
      </c>
      <c r="K16" s="75">
        <v>647</v>
      </c>
      <c r="L16" s="75">
        <v>647</v>
      </c>
      <c r="M16" s="102">
        <v>626</v>
      </c>
      <c r="N16" s="102">
        <v>96.8</v>
      </c>
    </row>
    <row r="17" spans="1:14" ht="12.75">
      <c r="A17" s="60"/>
      <c r="B17" s="60"/>
      <c r="C17" s="60"/>
      <c r="D17" s="12" t="s">
        <v>71</v>
      </c>
      <c r="E17" s="63">
        <f>SUM(E10+E16)</f>
        <v>87956</v>
      </c>
      <c r="F17" s="63">
        <f>SUM(F10+F16)</f>
        <v>13913</v>
      </c>
      <c r="G17" s="63">
        <f>SUM(G10+G16)</f>
        <v>0</v>
      </c>
      <c r="H17" s="98">
        <f>SUM(H10+H16)</f>
        <v>101869</v>
      </c>
      <c r="I17" s="98">
        <v>103555</v>
      </c>
      <c r="J17" s="75">
        <v>104779</v>
      </c>
      <c r="K17" s="75">
        <v>105149</v>
      </c>
      <c r="L17" s="75">
        <v>106239</v>
      </c>
      <c r="M17" s="75">
        <v>105022</v>
      </c>
      <c r="N17" s="102">
        <v>98.9</v>
      </c>
    </row>
    <row r="18" spans="1:9" ht="12.75">
      <c r="A18" s="45"/>
      <c r="B18" s="45"/>
      <c r="C18" s="45"/>
      <c r="D18" s="45"/>
      <c r="E18" s="64"/>
      <c r="F18" s="45"/>
      <c r="G18" s="45"/>
      <c r="H18" s="45"/>
      <c r="I18" s="45"/>
    </row>
    <row r="19" spans="1:4" ht="12.75">
      <c r="A19" s="139" t="s">
        <v>112</v>
      </c>
      <c r="B19" s="139"/>
      <c r="C19" s="139"/>
      <c r="D19" s="139"/>
    </row>
    <row r="20" spans="5:9" ht="12.75">
      <c r="E20" s="140" t="s">
        <v>97</v>
      </c>
      <c r="F20" s="140"/>
      <c r="G20" s="140"/>
      <c r="H20" s="140"/>
      <c r="I20" s="123"/>
    </row>
    <row r="21" spans="1:9" ht="12.75">
      <c r="A21" s="101"/>
      <c r="B21" s="101"/>
      <c r="C21" s="101"/>
      <c r="D21" s="101"/>
      <c r="E21" s="136" t="s">
        <v>0</v>
      </c>
      <c r="F21" s="136"/>
      <c r="G21" s="136"/>
      <c r="H21" s="136"/>
      <c r="I21" s="122"/>
    </row>
  </sheetData>
  <sheetProtection/>
  <mergeCells count="5">
    <mergeCell ref="A1:J1"/>
    <mergeCell ref="E21:H21"/>
    <mergeCell ref="B2:C2"/>
    <mergeCell ref="A19:D19"/>
    <mergeCell ref="E20:H20"/>
  </mergeCells>
  <printOptions headings="1"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view="pageLayout" workbookViewId="0" topLeftCell="A1">
      <selection activeCell="H14" sqref="H14"/>
    </sheetView>
  </sheetViews>
  <sheetFormatPr defaultColWidth="9.140625" defaultRowHeight="12.75"/>
  <cols>
    <col min="1" max="1" width="21.57421875" style="0" bestFit="1" customWidth="1"/>
    <col min="2" max="2" width="13.00390625" style="0" customWidth="1"/>
    <col min="3" max="3" width="12.421875" style="0" customWidth="1"/>
    <col min="4" max="4" width="8.140625" style="0" customWidth="1"/>
    <col min="5" max="6" width="13.421875" style="0" customWidth="1"/>
    <col min="7" max="9" width="12.28125" style="0" customWidth="1"/>
    <col min="10" max="10" width="13.28125" style="0" customWidth="1"/>
  </cols>
  <sheetData>
    <row r="1" spans="1:10" ht="47.25" customHeight="1">
      <c r="A1" s="141" t="s">
        <v>72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ht="56.25">
      <c r="A2" s="111" t="s">
        <v>118</v>
      </c>
      <c r="B2" s="92" t="s">
        <v>7</v>
      </c>
      <c r="C2" s="92" t="s">
        <v>8</v>
      </c>
      <c r="D2" s="92" t="s">
        <v>9</v>
      </c>
      <c r="E2" s="92" t="s">
        <v>10</v>
      </c>
      <c r="F2" s="92" t="s">
        <v>106</v>
      </c>
      <c r="G2" s="92" t="s">
        <v>103</v>
      </c>
      <c r="H2" s="92" t="s">
        <v>105</v>
      </c>
      <c r="I2" s="92" t="s">
        <v>114</v>
      </c>
      <c r="J2" s="114" t="s">
        <v>113</v>
      </c>
      <c r="K2" s="109" t="s">
        <v>100</v>
      </c>
    </row>
    <row r="3" spans="1:11" ht="21">
      <c r="A3" s="66" t="s">
        <v>73</v>
      </c>
      <c r="B3" s="115">
        <v>82133</v>
      </c>
      <c r="C3" s="115">
        <v>13270</v>
      </c>
      <c r="D3" s="115">
        <v>0</v>
      </c>
      <c r="E3" s="104">
        <v>95403</v>
      </c>
      <c r="F3" s="115">
        <v>96403</v>
      </c>
      <c r="G3" s="115">
        <v>97283</v>
      </c>
      <c r="H3" s="115">
        <v>97553</v>
      </c>
      <c r="I3" s="104">
        <v>97829</v>
      </c>
      <c r="J3" s="115">
        <v>97317</v>
      </c>
      <c r="K3" s="1">
        <v>99.4</v>
      </c>
    </row>
    <row r="4" spans="1:11" ht="22.5" customHeight="1">
      <c r="A4" s="67" t="s">
        <v>74</v>
      </c>
      <c r="B4" s="115">
        <v>82133</v>
      </c>
      <c r="C4" s="115">
        <v>13270</v>
      </c>
      <c r="D4" s="115">
        <v>0</v>
      </c>
      <c r="E4" s="104">
        <v>95403</v>
      </c>
      <c r="F4" s="115">
        <v>96403</v>
      </c>
      <c r="G4" s="115">
        <v>97283</v>
      </c>
      <c r="H4" s="115">
        <v>97553</v>
      </c>
      <c r="I4" s="104">
        <v>97829</v>
      </c>
      <c r="J4" s="115">
        <v>97317</v>
      </c>
      <c r="K4" s="1">
        <v>99.4</v>
      </c>
    </row>
    <row r="6" spans="1:3" ht="12.75">
      <c r="A6" s="135" t="s">
        <v>112</v>
      </c>
      <c r="B6" s="135"/>
      <c r="C6" s="135"/>
    </row>
    <row r="7" spans="1:9" ht="15.75">
      <c r="A7" s="68"/>
      <c r="B7" s="68"/>
      <c r="C7" s="68"/>
      <c r="D7" s="68"/>
      <c r="E7" s="68"/>
      <c r="F7" s="68"/>
      <c r="G7" s="68"/>
      <c r="H7" s="68"/>
      <c r="I7" s="68"/>
    </row>
    <row r="8" spans="1:11" ht="15.75">
      <c r="A8" s="68"/>
      <c r="B8" s="68"/>
      <c r="C8" s="68"/>
      <c r="D8" s="68"/>
      <c r="E8" s="68"/>
      <c r="F8" s="68"/>
      <c r="G8" s="142" t="s">
        <v>97</v>
      </c>
      <c r="H8" s="142"/>
      <c r="I8" s="142"/>
      <c r="J8" s="142"/>
      <c r="K8" s="142"/>
    </row>
    <row r="9" spans="1:11" ht="12.75">
      <c r="A9" s="69"/>
      <c r="G9" s="143" t="s">
        <v>0</v>
      </c>
      <c r="H9" s="143"/>
      <c r="I9" s="143"/>
      <c r="J9" s="143"/>
      <c r="K9" s="143"/>
    </row>
  </sheetData>
  <sheetProtection/>
  <mergeCells count="4">
    <mergeCell ref="A1:J1"/>
    <mergeCell ref="A6:C6"/>
    <mergeCell ref="G8:K8"/>
    <mergeCell ref="G9:K9"/>
  </mergeCells>
  <printOptions heading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9.57421875" style="79" customWidth="1"/>
    <col min="2" max="2" width="7.8515625" style="79" customWidth="1"/>
    <col min="3" max="3" width="8.7109375" style="79" customWidth="1"/>
    <col min="4" max="4" width="9.140625" style="79" customWidth="1"/>
    <col min="5" max="5" width="8.57421875" style="79" customWidth="1"/>
    <col min="6" max="6" width="10.00390625" style="79" customWidth="1"/>
    <col min="7" max="16384" width="9.140625" style="79" customWidth="1"/>
  </cols>
  <sheetData>
    <row r="1" spans="1:11" ht="41.25" customHeight="1">
      <c r="A1" s="145" t="s">
        <v>84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2.75">
      <c r="A2" s="80" t="s">
        <v>85</v>
      </c>
      <c r="B2" s="146" t="s">
        <v>101</v>
      </c>
      <c r="C2" s="147"/>
      <c r="D2" s="147"/>
      <c r="E2" s="147"/>
      <c r="F2" s="148"/>
      <c r="G2" s="144" t="s">
        <v>111</v>
      </c>
      <c r="H2" s="144"/>
      <c r="I2" s="144"/>
      <c r="J2" s="144"/>
      <c r="K2" s="144"/>
    </row>
    <row r="3" spans="1:11" ht="36">
      <c r="A3" s="81" t="s">
        <v>86</v>
      </c>
      <c r="B3" s="82" t="s">
        <v>87</v>
      </c>
      <c r="C3" s="82" t="s">
        <v>88</v>
      </c>
      <c r="D3" s="82" t="s">
        <v>89</v>
      </c>
      <c r="E3" s="82" t="s">
        <v>90</v>
      </c>
      <c r="F3" s="81" t="s">
        <v>91</v>
      </c>
      <c r="G3" s="82" t="s">
        <v>87</v>
      </c>
      <c r="H3" s="82" t="s">
        <v>88</v>
      </c>
      <c r="I3" s="82" t="s">
        <v>89</v>
      </c>
      <c r="J3" s="82" t="s">
        <v>90</v>
      </c>
      <c r="K3" s="81" t="s">
        <v>91</v>
      </c>
    </row>
    <row r="4" spans="1:11" ht="12.75">
      <c r="A4" s="83"/>
      <c r="B4" s="84" t="s">
        <v>92</v>
      </c>
      <c r="C4" s="84" t="s">
        <v>92</v>
      </c>
      <c r="D4" s="84" t="s">
        <v>93</v>
      </c>
      <c r="E4" s="84" t="s">
        <v>93</v>
      </c>
      <c r="F4" s="80" t="s">
        <v>93</v>
      </c>
      <c r="G4" s="84" t="s">
        <v>92</v>
      </c>
      <c r="H4" s="84" t="s">
        <v>92</v>
      </c>
      <c r="I4" s="84" t="s">
        <v>93</v>
      </c>
      <c r="J4" s="84" t="s">
        <v>93</v>
      </c>
      <c r="K4" s="80" t="s">
        <v>93</v>
      </c>
    </row>
    <row r="5" spans="1:11" ht="22.5">
      <c r="A5" s="85" t="s">
        <v>94</v>
      </c>
      <c r="B5" s="22">
        <v>25</v>
      </c>
      <c r="C5" s="22">
        <v>0</v>
      </c>
      <c r="D5" s="24">
        <v>0</v>
      </c>
      <c r="E5" s="24">
        <v>0</v>
      </c>
      <c r="F5" s="10">
        <f>SUM(B5:E5)</f>
        <v>25</v>
      </c>
      <c r="G5" s="116">
        <v>24</v>
      </c>
      <c r="H5" s="116">
        <v>0</v>
      </c>
      <c r="I5" s="116">
        <v>0</v>
      </c>
      <c r="J5" s="116">
        <v>0</v>
      </c>
      <c r="K5" s="83">
        <v>24</v>
      </c>
    </row>
    <row r="6" spans="1:11" ht="12.75">
      <c r="A6" s="86" t="s">
        <v>95</v>
      </c>
      <c r="B6" s="12">
        <f>SUM(B5:B5)</f>
        <v>25</v>
      </c>
      <c r="C6" s="12">
        <f>SUM(C5:C5)</f>
        <v>0</v>
      </c>
      <c r="D6" s="12">
        <f>SUM(D5:D5)</f>
        <v>0</v>
      </c>
      <c r="E6" s="12">
        <f>SUM(E5:E5)</f>
        <v>0</v>
      </c>
      <c r="F6" s="12">
        <f>SUM(B6:E6)</f>
        <v>25</v>
      </c>
      <c r="G6" s="116">
        <v>24</v>
      </c>
      <c r="H6" s="116">
        <v>0</v>
      </c>
      <c r="I6" s="116">
        <v>0</v>
      </c>
      <c r="J6" s="116">
        <v>0</v>
      </c>
      <c r="K6" s="83">
        <v>24</v>
      </c>
    </row>
    <row r="8" spans="1:3" ht="12.75">
      <c r="A8" s="149" t="s">
        <v>112</v>
      </c>
      <c r="B8" s="149"/>
      <c r="C8" s="149"/>
    </row>
    <row r="9" spans="3:6" ht="12.75">
      <c r="C9" s="142" t="s">
        <v>97</v>
      </c>
      <c r="D9" s="142"/>
      <c r="E9" s="142"/>
      <c r="F9" s="142"/>
    </row>
    <row r="10" spans="3:6" ht="12.75">
      <c r="C10" s="142" t="s">
        <v>0</v>
      </c>
      <c r="D10" s="142"/>
      <c r="E10" s="142"/>
      <c r="F10" s="142"/>
    </row>
  </sheetData>
  <sheetProtection/>
  <mergeCells count="6">
    <mergeCell ref="G2:K2"/>
    <mergeCell ref="A1:K1"/>
    <mergeCell ref="C10:F10"/>
    <mergeCell ref="B2:F2"/>
    <mergeCell ref="A8:C8"/>
    <mergeCell ref="C9:F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0">
      <selection activeCell="J28" sqref="J28"/>
    </sheetView>
  </sheetViews>
  <sheetFormatPr defaultColWidth="9.140625" defaultRowHeight="12.75"/>
  <cols>
    <col min="1" max="1" width="7.140625" style="0" customWidth="1"/>
    <col min="2" max="2" width="31.57421875" style="0" bestFit="1" customWidth="1"/>
    <col min="3" max="4" width="10.140625" style="78" customWidth="1"/>
    <col min="5" max="5" width="6.7109375" style="78" customWidth="1"/>
    <col min="6" max="7" width="12.8515625" style="78" customWidth="1"/>
    <col min="8" max="10" width="12.8515625" style="56" customWidth="1"/>
    <col min="11" max="11" width="13.421875" style="0" customWidth="1"/>
  </cols>
  <sheetData>
    <row r="1" spans="1:10" ht="26.25">
      <c r="A1" s="151" t="s">
        <v>2</v>
      </c>
      <c r="B1" s="153" t="s">
        <v>75</v>
      </c>
      <c r="C1" s="154"/>
      <c r="D1" s="154"/>
      <c r="E1" s="154"/>
      <c r="F1" s="154"/>
      <c r="G1" s="154"/>
      <c r="H1" s="154"/>
      <c r="I1" s="119"/>
      <c r="J1" s="119"/>
    </row>
    <row r="2" spans="1:12" ht="90.75" customHeight="1">
      <c r="A2" s="152"/>
      <c r="B2" s="70" t="s">
        <v>6</v>
      </c>
      <c r="C2" s="89" t="s">
        <v>7</v>
      </c>
      <c r="D2" s="89" t="s">
        <v>8</v>
      </c>
      <c r="E2" s="88" t="s">
        <v>9</v>
      </c>
      <c r="F2" s="92" t="s">
        <v>10</v>
      </c>
      <c r="G2" s="92" t="s">
        <v>106</v>
      </c>
      <c r="H2" s="92" t="s">
        <v>107</v>
      </c>
      <c r="I2" s="92" t="s">
        <v>104</v>
      </c>
      <c r="J2" s="92" t="s">
        <v>108</v>
      </c>
      <c r="K2" s="114" t="s">
        <v>109</v>
      </c>
      <c r="L2" s="117" t="s">
        <v>100</v>
      </c>
    </row>
    <row r="3" spans="1:12" ht="12.75" customHeight="1">
      <c r="A3" s="152"/>
      <c r="B3" s="2" t="s">
        <v>53</v>
      </c>
      <c r="C3" s="71">
        <v>52131</v>
      </c>
      <c r="D3" s="71">
        <v>7155</v>
      </c>
      <c r="E3" s="71">
        <v>0</v>
      </c>
      <c r="F3" s="71">
        <f>SUM(C3:E3)</f>
        <v>59286</v>
      </c>
      <c r="G3" s="71">
        <v>60073</v>
      </c>
      <c r="H3" s="104">
        <v>60266</v>
      </c>
      <c r="I3" s="104">
        <v>60479</v>
      </c>
      <c r="J3" s="104">
        <v>60803</v>
      </c>
      <c r="K3" s="1">
        <v>60568</v>
      </c>
      <c r="L3" s="1">
        <v>99.6</v>
      </c>
    </row>
    <row r="4" spans="1:12" ht="25.5">
      <c r="A4" s="152"/>
      <c r="B4" s="2" t="s">
        <v>55</v>
      </c>
      <c r="C4" s="71">
        <v>14075</v>
      </c>
      <c r="D4" s="71">
        <v>1932</v>
      </c>
      <c r="E4" s="71">
        <v>0</v>
      </c>
      <c r="F4" s="71">
        <f aca="true" t="shared" si="0" ref="F4:F22">SUM(C4:E4)</f>
        <v>16007</v>
      </c>
      <c r="G4" s="71">
        <v>16220</v>
      </c>
      <c r="H4" s="104">
        <v>16907</v>
      </c>
      <c r="I4" s="104">
        <v>16964</v>
      </c>
      <c r="J4" s="104">
        <v>17052</v>
      </c>
      <c r="K4" s="1">
        <v>16992</v>
      </c>
      <c r="L4" s="1">
        <v>99.6</v>
      </c>
    </row>
    <row r="5" spans="1:12" ht="12.75">
      <c r="A5" s="152"/>
      <c r="B5" s="2" t="s">
        <v>57</v>
      </c>
      <c r="C5" s="71">
        <f>21750-126</f>
        <v>21624</v>
      </c>
      <c r="D5" s="71">
        <v>4826</v>
      </c>
      <c r="E5" s="71">
        <v>0</v>
      </c>
      <c r="F5" s="71">
        <f t="shared" si="0"/>
        <v>26450</v>
      </c>
      <c r="G5" s="71">
        <v>26615</v>
      </c>
      <c r="H5" s="104">
        <v>26959</v>
      </c>
      <c r="I5" s="104">
        <v>27059</v>
      </c>
      <c r="J5" s="104">
        <v>27737</v>
      </c>
      <c r="K5" s="1">
        <v>26836</v>
      </c>
      <c r="L5" s="1">
        <v>96.8</v>
      </c>
    </row>
    <row r="6" spans="1:12" ht="12.75">
      <c r="A6" s="152"/>
      <c r="B6" s="51" t="s">
        <v>59</v>
      </c>
      <c r="C6" s="71"/>
      <c r="D6" s="71"/>
      <c r="E6" s="71">
        <v>0</v>
      </c>
      <c r="F6" s="71">
        <f t="shared" si="0"/>
        <v>0</v>
      </c>
      <c r="G6" s="71"/>
      <c r="H6" s="104">
        <v>0</v>
      </c>
      <c r="I6" s="104">
        <v>0</v>
      </c>
      <c r="J6" s="104"/>
      <c r="K6" s="1"/>
      <c r="L6" s="1"/>
    </row>
    <row r="7" spans="1:12" ht="12.75">
      <c r="A7" s="152"/>
      <c r="B7" s="49" t="s">
        <v>61</v>
      </c>
      <c r="C7" s="71"/>
      <c r="D7" s="71"/>
      <c r="E7" s="71">
        <v>0</v>
      </c>
      <c r="F7" s="71">
        <f t="shared" si="0"/>
        <v>0</v>
      </c>
      <c r="G7" s="71"/>
      <c r="H7" s="104">
        <v>0</v>
      </c>
      <c r="I7" s="104">
        <v>0</v>
      </c>
      <c r="J7" s="104"/>
      <c r="K7" s="1">
        <v>0</v>
      </c>
      <c r="L7" s="1"/>
    </row>
    <row r="8" spans="1:12" ht="12.75">
      <c r="A8" s="152"/>
      <c r="B8" s="75" t="s">
        <v>76</v>
      </c>
      <c r="C8" s="76">
        <f>SUM(C3:C7)</f>
        <v>87830</v>
      </c>
      <c r="D8" s="76">
        <f>SUM(D3:D7)</f>
        <v>13913</v>
      </c>
      <c r="E8" s="76">
        <f>SUM(E3:E7)</f>
        <v>0</v>
      </c>
      <c r="F8" s="76">
        <f t="shared" si="0"/>
        <v>101743</v>
      </c>
      <c r="G8" s="76">
        <v>102908</v>
      </c>
      <c r="H8" s="75">
        <v>104132</v>
      </c>
      <c r="I8" s="75">
        <f>SUM(I3:I7)</f>
        <v>104502</v>
      </c>
      <c r="J8" s="75">
        <f>SUM(J3:J7)</f>
        <v>105592</v>
      </c>
      <c r="K8" s="75">
        <f>SUM(K3:K7)</f>
        <v>104396</v>
      </c>
      <c r="L8" s="75">
        <v>98.9</v>
      </c>
    </row>
    <row r="9" spans="1:12" ht="12.75">
      <c r="A9" s="152"/>
      <c r="B9" s="16" t="s">
        <v>63</v>
      </c>
      <c r="C9" s="71">
        <v>0</v>
      </c>
      <c r="D9" s="71">
        <v>0</v>
      </c>
      <c r="E9" s="71">
        <v>0</v>
      </c>
      <c r="F9" s="71">
        <f t="shared" si="0"/>
        <v>0</v>
      </c>
      <c r="G9" s="71"/>
      <c r="H9" s="104">
        <v>0</v>
      </c>
      <c r="I9" s="104">
        <v>0</v>
      </c>
      <c r="J9" s="104"/>
      <c r="K9" s="1">
        <v>0</v>
      </c>
      <c r="L9" s="1"/>
    </row>
    <row r="10" spans="1:12" ht="12.75">
      <c r="A10" s="152"/>
      <c r="B10" s="2" t="s">
        <v>65</v>
      </c>
      <c r="C10" s="71">
        <v>126</v>
      </c>
      <c r="D10" s="71">
        <v>0</v>
      </c>
      <c r="E10" s="71">
        <v>0</v>
      </c>
      <c r="F10" s="71">
        <f t="shared" si="0"/>
        <v>126</v>
      </c>
      <c r="G10" s="71">
        <v>647</v>
      </c>
      <c r="H10" s="104">
        <v>647</v>
      </c>
      <c r="I10" s="104">
        <v>647</v>
      </c>
      <c r="J10" s="104"/>
      <c r="K10" s="1"/>
      <c r="L10" s="1"/>
    </row>
    <row r="11" spans="1:12" ht="12.75">
      <c r="A11" s="152"/>
      <c r="B11" s="2" t="s">
        <v>67</v>
      </c>
      <c r="C11" s="71">
        <v>0</v>
      </c>
      <c r="D11" s="71">
        <v>0</v>
      </c>
      <c r="E11" s="71">
        <v>0</v>
      </c>
      <c r="F11" s="71">
        <f t="shared" si="0"/>
        <v>0</v>
      </c>
      <c r="G11" s="71"/>
      <c r="H11" s="104">
        <v>0</v>
      </c>
      <c r="I11" s="104">
        <v>0</v>
      </c>
      <c r="J11" s="104"/>
      <c r="K11" s="1">
        <v>0</v>
      </c>
      <c r="L11" s="1"/>
    </row>
    <row r="12" spans="1:12" ht="12.75">
      <c r="A12" s="152"/>
      <c r="B12" s="16" t="s">
        <v>69</v>
      </c>
      <c r="C12" s="71">
        <v>0</v>
      </c>
      <c r="D12" s="71">
        <v>0</v>
      </c>
      <c r="E12" s="71">
        <v>0</v>
      </c>
      <c r="F12" s="71">
        <f t="shared" si="0"/>
        <v>0</v>
      </c>
      <c r="G12" s="71"/>
      <c r="H12" s="104">
        <v>0</v>
      </c>
      <c r="I12" s="104">
        <v>0</v>
      </c>
      <c r="J12" s="104"/>
      <c r="K12" s="1">
        <v>0</v>
      </c>
      <c r="L12" s="1"/>
    </row>
    <row r="13" spans="1:12" ht="12.75">
      <c r="A13" s="152"/>
      <c r="B13" s="75" t="s">
        <v>1</v>
      </c>
      <c r="C13" s="76">
        <v>126</v>
      </c>
      <c r="D13" s="76">
        <v>0</v>
      </c>
      <c r="E13" s="76">
        <v>0</v>
      </c>
      <c r="F13" s="76">
        <f t="shared" si="0"/>
        <v>126</v>
      </c>
      <c r="G13" s="76">
        <v>647</v>
      </c>
      <c r="H13" s="75">
        <v>647</v>
      </c>
      <c r="I13" s="75">
        <v>647</v>
      </c>
      <c r="J13" s="75">
        <v>647</v>
      </c>
      <c r="K13" s="102">
        <v>626</v>
      </c>
      <c r="L13" s="102">
        <v>96.8</v>
      </c>
    </row>
    <row r="14" spans="1:12" ht="15">
      <c r="A14" s="152"/>
      <c r="B14" s="72" t="s">
        <v>77</v>
      </c>
      <c r="C14" s="73">
        <f>SUM(C8+C13)</f>
        <v>87956</v>
      </c>
      <c r="D14" s="73">
        <f>D8+D13</f>
        <v>13913</v>
      </c>
      <c r="E14" s="73">
        <f>E8+E13</f>
        <v>0</v>
      </c>
      <c r="F14" s="73">
        <f t="shared" si="0"/>
        <v>101869</v>
      </c>
      <c r="G14" s="124">
        <v>103555</v>
      </c>
      <c r="H14" s="75">
        <v>104779</v>
      </c>
      <c r="I14" s="75">
        <v>105149</v>
      </c>
      <c r="J14" s="75">
        <v>106239</v>
      </c>
      <c r="K14" s="75">
        <v>105022</v>
      </c>
      <c r="L14" s="83">
        <v>98.9</v>
      </c>
    </row>
    <row r="15" spans="1:12" ht="25.5">
      <c r="A15" s="152"/>
      <c r="B15" s="16" t="s">
        <v>13</v>
      </c>
      <c r="C15" s="74">
        <v>0</v>
      </c>
      <c r="D15" s="74">
        <v>0</v>
      </c>
      <c r="E15" s="74">
        <v>0</v>
      </c>
      <c r="F15" s="74">
        <f t="shared" si="0"/>
        <v>0</v>
      </c>
      <c r="G15" s="74"/>
      <c r="H15" s="104">
        <v>0</v>
      </c>
      <c r="I15" s="104">
        <v>610</v>
      </c>
      <c r="J15" s="104">
        <v>610</v>
      </c>
      <c r="K15" s="1">
        <v>610</v>
      </c>
      <c r="L15" s="1">
        <v>100</v>
      </c>
    </row>
    <row r="16" spans="1:12" ht="25.5">
      <c r="A16" s="152"/>
      <c r="B16" s="16" t="s">
        <v>18</v>
      </c>
      <c r="C16" s="74">
        <v>0</v>
      </c>
      <c r="D16" s="74">
        <v>0</v>
      </c>
      <c r="E16" s="74">
        <v>0</v>
      </c>
      <c r="F16" s="74">
        <f t="shared" si="0"/>
        <v>0</v>
      </c>
      <c r="G16" s="74"/>
      <c r="H16" s="104">
        <v>0</v>
      </c>
      <c r="I16" s="104">
        <v>0</v>
      </c>
      <c r="J16" s="104"/>
      <c r="K16" s="1">
        <v>0</v>
      </c>
      <c r="L16" s="1"/>
    </row>
    <row r="17" spans="1:12" ht="12.75">
      <c r="A17" s="152"/>
      <c r="B17" s="16" t="s">
        <v>23</v>
      </c>
      <c r="C17" s="74">
        <v>0</v>
      </c>
      <c r="D17" s="74">
        <v>0</v>
      </c>
      <c r="E17" s="74">
        <v>0</v>
      </c>
      <c r="F17" s="74">
        <f t="shared" si="0"/>
        <v>0</v>
      </c>
      <c r="G17" s="74"/>
      <c r="H17" s="104">
        <v>0</v>
      </c>
      <c r="I17" s="104">
        <v>0</v>
      </c>
      <c r="J17" s="104"/>
      <c r="K17" s="1">
        <v>0</v>
      </c>
      <c r="L17" s="1"/>
    </row>
    <row r="18" spans="1:12" ht="12.75">
      <c r="A18" s="152"/>
      <c r="B18" s="16" t="s">
        <v>29</v>
      </c>
      <c r="C18" s="74">
        <v>5823</v>
      </c>
      <c r="D18" s="74">
        <v>643</v>
      </c>
      <c r="E18" s="74"/>
      <c r="F18" s="74">
        <f t="shared" si="0"/>
        <v>6466</v>
      </c>
      <c r="G18" s="74">
        <v>6466</v>
      </c>
      <c r="H18" s="104">
        <v>6750</v>
      </c>
      <c r="I18" s="104">
        <v>6750</v>
      </c>
      <c r="J18" s="104">
        <v>7514</v>
      </c>
      <c r="K18" s="1">
        <v>7564</v>
      </c>
      <c r="L18" s="1">
        <v>100.7</v>
      </c>
    </row>
    <row r="19" spans="1:12" ht="12.75">
      <c r="A19" s="152"/>
      <c r="B19" s="16" t="s">
        <v>78</v>
      </c>
      <c r="C19" s="74">
        <v>0</v>
      </c>
      <c r="D19" s="74">
        <v>0</v>
      </c>
      <c r="E19" s="74">
        <v>0</v>
      </c>
      <c r="F19" s="74">
        <f t="shared" si="0"/>
        <v>0</v>
      </c>
      <c r="G19" s="74"/>
      <c r="H19" s="104">
        <v>0</v>
      </c>
      <c r="I19" s="104">
        <v>0</v>
      </c>
      <c r="J19" s="104"/>
      <c r="K19" s="1">
        <v>0</v>
      </c>
      <c r="L19" s="1"/>
    </row>
    <row r="20" spans="1:12" ht="12.75">
      <c r="A20" s="152"/>
      <c r="B20" s="16" t="s">
        <v>36</v>
      </c>
      <c r="C20" s="74">
        <v>0</v>
      </c>
      <c r="D20" s="74">
        <v>0</v>
      </c>
      <c r="E20" s="74">
        <v>0</v>
      </c>
      <c r="F20" s="74">
        <f t="shared" si="0"/>
        <v>0</v>
      </c>
      <c r="G20" s="74"/>
      <c r="H20" s="104">
        <v>60</v>
      </c>
      <c r="I20" s="104">
        <v>160</v>
      </c>
      <c r="J20" s="104">
        <v>210</v>
      </c>
      <c r="K20" s="1">
        <v>210</v>
      </c>
      <c r="L20" s="1">
        <v>100</v>
      </c>
    </row>
    <row r="21" spans="1:12" ht="25.5">
      <c r="A21" s="152"/>
      <c r="B21" s="16" t="s">
        <v>79</v>
      </c>
      <c r="C21" s="74">
        <v>0</v>
      </c>
      <c r="D21" s="74">
        <v>0</v>
      </c>
      <c r="E21" s="74">
        <v>0</v>
      </c>
      <c r="F21" s="74">
        <f t="shared" si="0"/>
        <v>0</v>
      </c>
      <c r="G21" s="74"/>
      <c r="H21" s="104">
        <v>0</v>
      </c>
      <c r="I21" s="104">
        <v>0</v>
      </c>
      <c r="J21" s="104"/>
      <c r="K21" s="1">
        <v>0</v>
      </c>
      <c r="L21" s="1"/>
    </row>
    <row r="22" spans="1:12" ht="12.75">
      <c r="A22" s="152"/>
      <c r="B22" s="16" t="s">
        <v>40</v>
      </c>
      <c r="C22" s="74">
        <v>0</v>
      </c>
      <c r="D22" s="74">
        <v>0</v>
      </c>
      <c r="E22" s="74">
        <v>0</v>
      </c>
      <c r="F22" s="74">
        <f t="shared" si="0"/>
        <v>0</v>
      </c>
      <c r="G22" s="74"/>
      <c r="H22" s="104">
        <v>0</v>
      </c>
      <c r="I22" s="104">
        <v>0</v>
      </c>
      <c r="J22" s="104"/>
      <c r="K22" s="1">
        <v>0</v>
      </c>
      <c r="L22" s="1"/>
    </row>
    <row r="23" spans="1:12" ht="25.5">
      <c r="A23" s="152"/>
      <c r="B23" s="16" t="s">
        <v>42</v>
      </c>
      <c r="C23" s="74">
        <v>0</v>
      </c>
      <c r="D23" s="74">
        <v>0</v>
      </c>
      <c r="E23" s="74">
        <v>0</v>
      </c>
      <c r="F23" s="74">
        <v>0</v>
      </c>
      <c r="G23" s="74">
        <v>686</v>
      </c>
      <c r="H23" s="104">
        <v>686</v>
      </c>
      <c r="I23" s="104">
        <v>76</v>
      </c>
      <c r="J23" s="104">
        <v>76</v>
      </c>
      <c r="K23" s="1">
        <v>76</v>
      </c>
      <c r="L23" s="1">
        <v>100</v>
      </c>
    </row>
    <row r="24" spans="1:12" ht="15">
      <c r="A24" s="152"/>
      <c r="B24" s="72" t="s">
        <v>80</v>
      </c>
      <c r="C24" s="73">
        <f>SUM(C15:C23)</f>
        <v>5823</v>
      </c>
      <c r="D24" s="73">
        <f>SUM(D15:D23)</f>
        <v>643</v>
      </c>
      <c r="E24" s="73">
        <f>SUM(E15:E23)</f>
        <v>0</v>
      </c>
      <c r="F24" s="73">
        <f>SUM(F15:F22)</f>
        <v>6466</v>
      </c>
      <c r="G24" s="124">
        <v>7152</v>
      </c>
      <c r="H24" s="75">
        <v>7496</v>
      </c>
      <c r="I24" s="75">
        <f>SUM(I15:I23)</f>
        <v>7596</v>
      </c>
      <c r="J24" s="75">
        <v>8410</v>
      </c>
      <c r="K24" s="75">
        <v>8460</v>
      </c>
      <c r="L24" s="75">
        <v>100.6</v>
      </c>
    </row>
    <row r="25" spans="1:12" ht="12.75">
      <c r="A25" s="152"/>
      <c r="B25" s="75" t="s">
        <v>75</v>
      </c>
      <c r="C25" s="76">
        <f>C14-C24</f>
        <v>82133</v>
      </c>
      <c r="D25" s="76">
        <f>D14-D24</f>
        <v>13270</v>
      </c>
      <c r="E25" s="76">
        <f>E14-E24</f>
        <v>0</v>
      </c>
      <c r="F25" s="76">
        <f>F14-F24</f>
        <v>95403</v>
      </c>
      <c r="G25" s="76">
        <v>96403</v>
      </c>
      <c r="H25" s="75">
        <v>97283</v>
      </c>
      <c r="I25" s="75">
        <v>97553</v>
      </c>
      <c r="J25" s="75">
        <v>97829</v>
      </c>
      <c r="K25" s="75">
        <v>97317</v>
      </c>
      <c r="L25" s="75">
        <v>99.4</v>
      </c>
    </row>
    <row r="26" spans="1:12" ht="12.75">
      <c r="A26" s="152"/>
      <c r="B26" s="77" t="s">
        <v>81</v>
      </c>
      <c r="C26" s="74">
        <v>77969</v>
      </c>
      <c r="D26" s="74">
        <v>7865</v>
      </c>
      <c r="E26" s="74">
        <v>0</v>
      </c>
      <c r="F26" s="74">
        <f>SUM(C26:E26)</f>
        <v>85834</v>
      </c>
      <c r="G26" s="74">
        <v>85834</v>
      </c>
      <c r="H26" s="116">
        <v>85834</v>
      </c>
      <c r="I26" s="116">
        <v>85834</v>
      </c>
      <c r="J26" s="116">
        <v>86187</v>
      </c>
      <c r="K26" s="1">
        <v>86187</v>
      </c>
      <c r="L26" s="1"/>
    </row>
    <row r="27" spans="1:12" ht="12.75">
      <c r="A27" s="152"/>
      <c r="B27" s="77" t="s">
        <v>82</v>
      </c>
      <c r="C27" s="74">
        <f>(C25-C26)</f>
        <v>4164</v>
      </c>
      <c r="D27" s="74">
        <f>(D25-D26)</f>
        <v>5405</v>
      </c>
      <c r="E27" s="74">
        <f>(E25-E26)</f>
        <v>0</v>
      </c>
      <c r="F27" s="74">
        <f>(F25-F26)</f>
        <v>9569</v>
      </c>
      <c r="G27" s="74">
        <v>9569</v>
      </c>
      <c r="H27" s="116">
        <v>11449</v>
      </c>
      <c r="I27" s="116">
        <v>11719</v>
      </c>
      <c r="J27" s="116">
        <v>11642</v>
      </c>
      <c r="K27" s="1">
        <v>11130</v>
      </c>
      <c r="L27" s="1"/>
    </row>
    <row r="28" spans="1:12" ht="12.75">
      <c r="A28" s="152"/>
      <c r="B28" s="75" t="s">
        <v>83</v>
      </c>
      <c r="C28" s="76">
        <f>C24+C25</f>
        <v>87956</v>
      </c>
      <c r="D28" s="76">
        <f>D24+D25</f>
        <v>13913</v>
      </c>
      <c r="E28" s="76">
        <f>E24+E25</f>
        <v>0</v>
      </c>
      <c r="F28" s="76">
        <f>F24+F25</f>
        <v>101869</v>
      </c>
      <c r="G28" s="76">
        <v>103555</v>
      </c>
      <c r="H28" s="75">
        <v>104779</v>
      </c>
      <c r="I28" s="75">
        <v>105149</v>
      </c>
      <c r="J28" s="75">
        <v>106239</v>
      </c>
      <c r="K28" s="75">
        <v>105777</v>
      </c>
      <c r="L28" s="83">
        <v>99.6</v>
      </c>
    </row>
    <row r="30" spans="1:3" ht="12.75">
      <c r="A30" s="135" t="s">
        <v>110</v>
      </c>
      <c r="B30" s="135"/>
      <c r="C30" s="135"/>
    </row>
    <row r="32" spans="4:7" ht="12.75">
      <c r="D32" s="150" t="s">
        <v>97</v>
      </c>
      <c r="E32" s="150"/>
      <c r="F32" s="150"/>
      <c r="G32" s="120"/>
    </row>
    <row r="33" spans="4:7" ht="12.75">
      <c r="D33" s="150" t="s">
        <v>0</v>
      </c>
      <c r="E33" s="150"/>
      <c r="F33" s="150"/>
      <c r="G33" s="120"/>
    </row>
  </sheetData>
  <sheetProtection/>
  <mergeCells count="5">
    <mergeCell ref="D33:F33"/>
    <mergeCell ref="A1:A28"/>
    <mergeCell ref="A30:C30"/>
    <mergeCell ref="D32:F32"/>
    <mergeCell ref="B1:H1"/>
  </mergeCells>
  <printOptions heading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Felhasznalo</cp:lastModifiedBy>
  <cp:lastPrinted>2015-04-13T09:20:32Z</cp:lastPrinted>
  <dcterms:created xsi:type="dcterms:W3CDTF">2005-02-03T09:30:35Z</dcterms:created>
  <dcterms:modified xsi:type="dcterms:W3CDTF">2015-10-05T07:57:08Z</dcterms:modified>
  <cp:category/>
  <cp:version/>
  <cp:contentType/>
  <cp:contentStatus/>
</cp:coreProperties>
</file>