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618" activeTab="4"/>
  </bookViews>
  <sheets>
    <sheet name="Előterjesztés" sheetId="1" r:id="rId1"/>
    <sheet name="Bevétel" sheetId="2" r:id="rId2"/>
    <sheet name="Kiadás" sheetId="3" r:id="rId3"/>
    <sheet name="létszám" sheetId="4" r:id="rId4"/>
    <sheet name="Finanszírozás" sheetId="5" r:id="rId5"/>
  </sheets>
  <definedNames/>
  <calcPr fullCalcOnLoad="1"/>
</workbook>
</file>

<file path=xl/sharedStrings.xml><?xml version="1.0" encoding="utf-8"?>
<sst xmlns="http://schemas.openxmlformats.org/spreadsheetml/2006/main" count="173" uniqueCount="112">
  <si>
    <t>intézményvezető</t>
  </si>
  <si>
    <t>Felhalmozási kiadás</t>
  </si>
  <si>
    <t>BEVÉTEL</t>
  </si>
  <si>
    <t>KIADÁS</t>
  </si>
  <si>
    <t>Kondorosi Többsincs Óvoda és Bölcsőde</t>
  </si>
  <si>
    <t>Jogc.cs.sz.</t>
  </si>
  <si>
    <t>Előir.csop.sz.</t>
  </si>
  <si>
    <t>Megnevezés</t>
  </si>
  <si>
    <t>I.</t>
  </si>
  <si>
    <t>B1</t>
  </si>
  <si>
    <t>Működési célú támogatások államháztartáson belülről</t>
  </si>
  <si>
    <t>B16</t>
  </si>
  <si>
    <t>Egyéb működési célú támogatások bevételei államháztartáson belülről</t>
  </si>
  <si>
    <t>II.</t>
  </si>
  <si>
    <t>B2</t>
  </si>
  <si>
    <t>Felhalmozási célú támogatások államháztartáson belülről</t>
  </si>
  <si>
    <t>B25</t>
  </si>
  <si>
    <t>Egyéb felhalmozási célú támogatások bevételei államháztartáson belülről</t>
  </si>
  <si>
    <t>III.</t>
  </si>
  <si>
    <t>B3</t>
  </si>
  <si>
    <t>Közhatalmi bevételek</t>
  </si>
  <si>
    <t>B36</t>
  </si>
  <si>
    <t>Egyéb közhatalmi bevételek</t>
  </si>
  <si>
    <t>Igazgatási szolgáltatási díjak</t>
  </si>
  <si>
    <t>IV.</t>
  </si>
  <si>
    <t>B4</t>
  </si>
  <si>
    <t>Működési bevételek</t>
  </si>
  <si>
    <t>B408</t>
  </si>
  <si>
    <t>Ebből kamatbevételek</t>
  </si>
  <si>
    <t>B410</t>
  </si>
  <si>
    <t>Egyéb működési bevételek</t>
  </si>
  <si>
    <t>VI.</t>
  </si>
  <si>
    <t>B6</t>
  </si>
  <si>
    <t>Működési célú átvett pénzeszközök</t>
  </si>
  <si>
    <t>B63</t>
  </si>
  <si>
    <t>Egyéb működési célú átvett pénzeszközök</t>
  </si>
  <si>
    <t>VIII.</t>
  </si>
  <si>
    <t>B8</t>
  </si>
  <si>
    <t>Finanszírozási bevételek</t>
  </si>
  <si>
    <t>B8131</t>
  </si>
  <si>
    <t>Előző év költségvetési maradványának igénybevétele</t>
  </si>
  <si>
    <t>IX.</t>
  </si>
  <si>
    <t>INTÉZMÉNYFINANSZÍROZÁS</t>
  </si>
  <si>
    <t>Ebből: állami bevétel</t>
  </si>
  <si>
    <t>Ebből: önkormányzati hozzájárulás</t>
  </si>
  <si>
    <t>BEVÉTELEK ÖSSZESEN:</t>
  </si>
  <si>
    <t>Jogcím csop.  sz.</t>
  </si>
  <si>
    <t>Előir.  csop.sz</t>
  </si>
  <si>
    <t>Cím, alcím, jogcím</t>
  </si>
  <si>
    <t>Működési kiadások</t>
  </si>
  <si>
    <t>K1</t>
  </si>
  <si>
    <t>Személyi kiadások</t>
  </si>
  <si>
    <t>K2</t>
  </si>
  <si>
    <t>Munkaadókat terhelő járulékok és szociális hozzájárulási adó</t>
  </si>
  <si>
    <t>K3</t>
  </si>
  <si>
    <t>Dologi kiadások</t>
  </si>
  <si>
    <t>K5</t>
  </si>
  <si>
    <t>Egyéb működési célú kiadások</t>
  </si>
  <si>
    <t>K512</t>
  </si>
  <si>
    <t>Ebből tartalékok</t>
  </si>
  <si>
    <t>Működési kiadások összesen</t>
  </si>
  <si>
    <t>Felhalmozási kiadások</t>
  </si>
  <si>
    <t>K6</t>
  </si>
  <si>
    <t>Beruházások</t>
  </si>
  <si>
    <t>K7</t>
  </si>
  <si>
    <t>Felújítások</t>
  </si>
  <si>
    <t>K8</t>
  </si>
  <si>
    <t>Egyéb felhalmozási célú kiadások</t>
  </si>
  <si>
    <t>Felhalmozási kiadások összesen</t>
  </si>
  <si>
    <t>Mindösszesen</t>
  </si>
  <si>
    <t>Finanszírozás</t>
  </si>
  <si>
    <t>Műk.kiadás összesen</t>
  </si>
  <si>
    <t>Kiadás mindösszesen</t>
  </si>
  <si>
    <t>Felhalmozási bevételek</t>
  </si>
  <si>
    <t>Felhalmozási célú átvett pénzeszközök</t>
  </si>
  <si>
    <t>Bevétel összesen</t>
  </si>
  <si>
    <t>Normatív támogatás</t>
  </si>
  <si>
    <t>Önkormányzati támogatás</t>
  </si>
  <si>
    <t>BEVÉTELEK MINDÖSSZESEN</t>
  </si>
  <si>
    <t xml:space="preserve">Költségvetési szerv </t>
  </si>
  <si>
    <t>Megnevezése</t>
  </si>
  <si>
    <t>telj.mi.</t>
  </si>
  <si>
    <t>rész.m.i</t>
  </si>
  <si>
    <t>Közh., Közc., egyéb</t>
  </si>
  <si>
    <t>prémium év</t>
  </si>
  <si>
    <t>össz.</t>
  </si>
  <si>
    <t>fogl./fő/</t>
  </si>
  <si>
    <t>létsz./fő</t>
  </si>
  <si>
    <t xml:space="preserve">Kondorosi Többsincs Óvoda és Bölcsőde  </t>
  </si>
  <si>
    <t>Összesen:</t>
  </si>
  <si>
    <t xml:space="preserve">Kondorosi Többsincs Óvoda és Bölcsőde </t>
  </si>
  <si>
    <t>Horcsák István</t>
  </si>
  <si>
    <t>Munkaadókat terhelő járulékok és szociális hozzájárulási adó 19,5%</t>
  </si>
  <si>
    <t>Előző évi költségvetési maradvány igénybevétele</t>
  </si>
  <si>
    <t>2019. évi eredeti előirányzat</t>
  </si>
  <si>
    <t>2020. évi   előirányazat</t>
  </si>
  <si>
    <t>2019. eredeti ei.</t>
  </si>
  <si>
    <t>KONDOROSI TÖBBSINCS ÓVODA ÉS BÖLCSŐDE 2020. ÉVI KÖLTSÉGVETÉSE</t>
  </si>
  <si>
    <t>KONDOROSI TÖBBSINCS ÓVODA ÉS BÖLCSŐDE  2020. ÉVI KÖLTSÉGVETÉSE -  LÉTSZÁM</t>
  </si>
  <si>
    <t>Finanszírozás 2020.</t>
  </si>
  <si>
    <t>Teljesítés %-a</t>
  </si>
  <si>
    <t>2020. Kötelező feladat tv. szerint módosított ei.</t>
  </si>
  <si>
    <t>2020. Kötelező feladat önk. döntés ért. módosított ei.</t>
  </si>
  <si>
    <t>2020. Önként váll. feladat módosított ei.</t>
  </si>
  <si>
    <t>2020. évi módosított ei. Összesen</t>
  </si>
  <si>
    <t xml:space="preserve">2020. éves teljesítés Kötelező feladat tv. szerint </t>
  </si>
  <si>
    <t>2020. éves teljesítés Kötelező feladat önk. döntés ért.</t>
  </si>
  <si>
    <t>2020. éves teljesítés Önként váll. Feladat</t>
  </si>
  <si>
    <t>2020. éves teljesítés Összesen</t>
  </si>
  <si>
    <t>2020. éves teljesítés</t>
  </si>
  <si>
    <t>Kondoros, 2021. május 20.</t>
  </si>
  <si>
    <t>Kondoros, 2021 május 20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</si>
</sst>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&quot;AUD&quot;;\-#,##0&quot;AUD&quot;"/>
    <numFmt numFmtId="167" formatCode="#,##0&quot;AUD&quot;;[Red]\-#,##0&quot;AUD&quot;"/>
    <numFmt numFmtId="168" formatCode="#,##0.00&quot;AUD&quot;;\-#,##0.00&quot;AUD&quot;"/>
    <numFmt numFmtId="169" formatCode="#,##0.00&quot;AUD&quot;;[Red]\-#,##0.00&quot;AUD&quot;"/>
    <numFmt numFmtId="170" formatCode="_-* #,##0&quot;AUD&quot;_-;\-* #,##0&quot;AUD&quot;_-;_-* &quot;-&quot;&quot;AUD&quot;_-;_-@_-"/>
    <numFmt numFmtId="171" formatCode="_-* #,##0_A_U_D_-;\-* #,##0_A_U_D_-;_-* &quot;-&quot;_A_U_D_-;_-@_-"/>
    <numFmt numFmtId="172" formatCode="_-* #,##0.00&quot;AUD&quot;_-;\-* #,##0.00&quot;AUD&quot;_-;_-* &quot;-&quot;??&quot;AUD&quot;_-;_-@_-"/>
    <numFmt numFmtId="173" formatCode="_-* #,##0.00_A_U_D_-;\-* #,##0.00_A_U_D_-;_-* &quot;-&quot;??_A_U_D_-;_-@_-"/>
    <numFmt numFmtId="174" formatCode="[$-40E]yyyy\.\ mmmm\ d\."/>
    <numFmt numFmtId="175" formatCode="m\.\ d\.;@"/>
    <numFmt numFmtId="176" formatCode="#,##0.0"/>
    <numFmt numFmtId="177" formatCode="#,##0.00\ [$€-1];[Red]\-#,##0.00\ [$€-1]"/>
    <numFmt numFmtId="178" formatCode="#,##0_ ;[Red]\-#,##0\ "/>
    <numFmt numFmtId="179" formatCode="_-* #,##0\ _F_t_-;\-* #,##0\ _F_t_-;_-* &quot;-&quot;??\ _F_t_-;_-@_-"/>
    <numFmt numFmtId="180" formatCode="#,##0.00_ ;[Red]\-#,##0.00\ "/>
    <numFmt numFmtId="181" formatCode="#,##0\ [$€-1];[Red]\-#,##0\ [$€-1]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[$-40E]yy/\ mmmm;@"/>
    <numFmt numFmtId="186" formatCode="[$-40E]mmmmm\.;@"/>
    <numFmt numFmtId="187" formatCode="[$-40E]mmm/\ d\.;@"/>
    <numFmt numFmtId="188" formatCode="_-* #,##0.0\ _F_t_-;\-* #,##0.0\ _F_t_-;_-* &quot;-&quot;??\ _F_t_-;_-@_-"/>
    <numFmt numFmtId="189" formatCode="[$€-2]\ #\ ##,000_);[Red]\([$€-2]\ #\ ##,000\)"/>
    <numFmt numFmtId="190" formatCode="mmm/yyyy"/>
    <numFmt numFmtId="191" formatCode="#,##0_ ;\-#,##0\ "/>
    <numFmt numFmtId="192" formatCode="0.0"/>
  </numFmts>
  <fonts count="7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b/>
      <i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6" tint="-0.4999699890613556"/>
      <name val="Arial"/>
      <family val="2"/>
    </font>
    <font>
      <b/>
      <sz val="10"/>
      <color theme="6" tint="-0.4999699890613556"/>
      <name val="Arial"/>
      <family val="2"/>
    </font>
    <font>
      <sz val="10"/>
      <color rgb="FF4F6228"/>
      <name val="Arial"/>
      <family val="2"/>
    </font>
    <font>
      <b/>
      <sz val="10"/>
      <color rgb="FF4F622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4" fillId="0" borderId="0" xfId="0" applyNumberFormat="1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3" fontId="6" fillId="33" borderId="11" xfId="0" applyNumberFormat="1" applyFont="1" applyFill="1" applyBorder="1" applyAlignment="1">
      <alignment vertical="center" wrapText="1"/>
    </xf>
    <xf numFmtId="175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16" fontId="0" fillId="0" borderId="10" xfId="0" applyNumberFormat="1" applyFont="1" applyBorder="1" applyAlignment="1">
      <alignment vertical="center" wrapText="1"/>
    </xf>
    <xf numFmtId="0" fontId="13" fillId="33" borderId="10" xfId="0" applyFont="1" applyFill="1" applyBorder="1" applyAlignment="1">
      <alignment vertical="center"/>
    </xf>
    <xf numFmtId="175" fontId="13" fillId="33" borderId="10" xfId="0" applyNumberFormat="1" applyFont="1" applyFill="1" applyBorder="1" applyAlignment="1">
      <alignment vertical="center"/>
    </xf>
    <xf numFmtId="0" fontId="13" fillId="33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175" fontId="0" fillId="0" borderId="10" xfId="0" applyNumberFormat="1" applyFont="1" applyFill="1" applyBorder="1" applyAlignment="1">
      <alignment vertical="center"/>
    </xf>
    <xf numFmtId="175" fontId="0" fillId="0" borderId="10" xfId="0" applyNumberFormat="1" applyBorder="1" applyAlignment="1">
      <alignment/>
    </xf>
    <xf numFmtId="3" fontId="0" fillId="0" borderId="10" xfId="4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5" fontId="0" fillId="33" borderId="10" xfId="0" applyNumberFormat="1" applyFont="1" applyFill="1" applyBorder="1" applyAlignment="1">
      <alignment vertical="center"/>
    </xf>
    <xf numFmtId="3" fontId="0" fillId="33" borderId="10" xfId="40" applyNumberFormat="1" applyFont="1" applyFill="1" applyBorder="1" applyAlignment="1">
      <alignment vertical="center"/>
    </xf>
    <xf numFmtId="3" fontId="4" fillId="33" borderId="10" xfId="40" applyNumberFormat="1" applyFont="1" applyFill="1" applyBorder="1" applyAlignment="1">
      <alignment vertical="center"/>
    </xf>
    <xf numFmtId="179" fontId="0" fillId="0" borderId="0" xfId="40" applyNumberFormat="1" applyFont="1" applyAlignment="1">
      <alignment vertical="center"/>
    </xf>
    <xf numFmtId="179" fontId="0" fillId="0" borderId="0" xfId="40" applyNumberFormat="1" applyFont="1" applyAlignment="1">
      <alignment vertical="center"/>
    </xf>
    <xf numFmtId="3" fontId="0" fillId="0" borderId="0" xfId="40" applyNumberFormat="1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40" applyNumberFormat="1" applyFont="1" applyBorder="1" applyAlignment="1">
      <alignment horizontal="right" vertical="center"/>
    </xf>
    <xf numFmtId="3" fontId="4" fillId="33" borderId="10" xfId="40" applyNumberFormat="1" applyFont="1" applyFill="1" applyBorder="1" applyAlignment="1">
      <alignment horizontal="right" vertical="center"/>
    </xf>
    <xf numFmtId="3" fontId="13" fillId="33" borderId="10" xfId="4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justify"/>
    </xf>
    <xf numFmtId="3" fontId="0" fillId="0" borderId="10" xfId="40" applyNumberFormat="1" applyFont="1" applyFill="1" applyBorder="1" applyAlignment="1">
      <alignment vertical="justify"/>
    </xf>
    <xf numFmtId="0" fontId="1" fillId="33" borderId="10" xfId="0" applyFont="1" applyFill="1" applyBorder="1" applyAlignment="1">
      <alignment horizontal="left" vertical="center" textRotation="90" wrapText="1" shrinkToFit="1"/>
    </xf>
    <xf numFmtId="0" fontId="0" fillId="0" borderId="0" xfId="0" applyAlignment="1">
      <alignment horizontal="left" vertical="center"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5" fillId="0" borderId="11" xfId="56" applyFont="1" applyBorder="1" applyAlignment="1">
      <alignment horizontal="center" vertical="center"/>
      <protection/>
    </xf>
    <xf numFmtId="0" fontId="0" fillId="0" borderId="11" xfId="0" applyBorder="1" applyAlignment="1">
      <alignment vertical="center" wrapText="1"/>
    </xf>
    <xf numFmtId="16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4" fillId="0" borderId="11" xfId="0" applyFont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0" fillId="0" borderId="12" xfId="0" applyNumberFormat="1" applyFont="1" applyBorder="1" applyAlignment="1">
      <alignment vertical="center" wrapText="1"/>
    </xf>
    <xf numFmtId="3" fontId="20" fillId="33" borderId="13" xfId="40" applyNumberFormat="1" applyFont="1" applyFill="1" applyBorder="1" applyAlignment="1">
      <alignment/>
    </xf>
    <xf numFmtId="3" fontId="7" fillId="0" borderId="13" xfId="40" applyNumberFormat="1" applyFont="1" applyBorder="1" applyAlignment="1">
      <alignment/>
    </xf>
    <xf numFmtId="3" fontId="7" fillId="0" borderId="10" xfId="40" applyNumberFormat="1" applyFont="1" applyBorder="1" applyAlignment="1">
      <alignment/>
    </xf>
    <xf numFmtId="3" fontId="7" fillId="0" borderId="14" xfId="40" applyNumberFormat="1" applyFont="1" applyBorder="1" applyAlignment="1">
      <alignment/>
    </xf>
    <xf numFmtId="3" fontId="6" fillId="0" borderId="13" xfId="40" applyNumberFormat="1" applyFont="1" applyBorder="1" applyAlignment="1">
      <alignment/>
    </xf>
    <xf numFmtId="3" fontId="7" fillId="0" borderId="13" xfId="40" applyNumberFormat="1" applyFont="1" applyFill="1" applyBorder="1" applyAlignment="1">
      <alignment/>
    </xf>
    <xf numFmtId="3" fontId="7" fillId="0" borderId="10" xfId="40" applyNumberFormat="1" applyFont="1" applyFill="1" applyBorder="1" applyAlignment="1">
      <alignment/>
    </xf>
    <xf numFmtId="3" fontId="7" fillId="0" borderId="14" xfId="40" applyNumberFormat="1" applyFont="1" applyFill="1" applyBorder="1" applyAlignment="1">
      <alignment/>
    </xf>
    <xf numFmtId="3" fontId="7" fillId="33" borderId="13" xfId="4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 wrapText="1"/>
    </xf>
    <xf numFmtId="175" fontId="1" fillId="0" borderId="10" xfId="0" applyNumberFormat="1" applyFont="1" applyBorder="1" applyAlignment="1">
      <alignment vertical="center"/>
    </xf>
    <xf numFmtId="175" fontId="15" fillId="33" borderId="10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0" applyNumberFormat="1" applyFont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3" fontId="0" fillId="0" borderId="10" xfId="40" applyNumberFormat="1" applyFont="1" applyFill="1" applyBorder="1" applyAlignment="1">
      <alignment horizontal="right" vertical="center"/>
    </xf>
    <xf numFmtId="3" fontId="16" fillId="33" borderId="10" xfId="0" applyNumberFormat="1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vertical="center" wrapText="1"/>
    </xf>
    <xf numFmtId="3" fontId="13" fillId="33" borderId="12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left"/>
    </xf>
    <xf numFmtId="0" fontId="22" fillId="0" borderId="13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3" fontId="15" fillId="33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3" fontId="15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23" fillId="0" borderId="10" xfId="0" applyNumberFormat="1" applyFont="1" applyFill="1" applyBorder="1" applyAlignment="1">
      <alignment horizontal="right"/>
    </xf>
    <xf numFmtId="3" fontId="9" fillId="33" borderId="10" xfId="40" applyNumberFormat="1" applyFont="1" applyFill="1" applyBorder="1" applyAlignment="1">
      <alignment horizontal="right"/>
    </xf>
    <xf numFmtId="3" fontId="9" fillId="0" borderId="10" xfId="40" applyNumberFormat="1" applyFont="1" applyBorder="1" applyAlignment="1">
      <alignment horizontal="right"/>
    </xf>
    <xf numFmtId="3" fontId="24" fillId="0" borderId="10" xfId="0" applyNumberFormat="1" applyFont="1" applyFill="1" applyBorder="1" applyAlignment="1">
      <alignment vertical="center"/>
    </xf>
    <xf numFmtId="3" fontId="0" fillId="0" borderId="15" xfId="40" applyNumberFormat="1" applyFont="1" applyBorder="1" applyAlignment="1">
      <alignment/>
    </xf>
    <xf numFmtId="3" fontId="4" fillId="0" borderId="15" xfId="40" applyNumberFormat="1" applyFont="1" applyBorder="1" applyAlignment="1">
      <alignment/>
    </xf>
    <xf numFmtId="3" fontId="0" fillId="0" borderId="15" xfId="40" applyNumberFormat="1" applyFont="1" applyFill="1" applyBorder="1" applyAlignment="1">
      <alignment/>
    </xf>
    <xf numFmtId="3" fontId="20" fillId="33" borderId="16" xfId="40" applyNumberFormat="1" applyFont="1" applyFill="1" applyBorder="1" applyAlignment="1">
      <alignment/>
    </xf>
    <xf numFmtId="3" fontId="4" fillId="0" borderId="15" xfId="40" applyNumberFormat="1" applyFont="1" applyFill="1" applyBorder="1" applyAlignment="1">
      <alignment/>
    </xf>
    <xf numFmtId="0" fontId="17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0" fillId="16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3" fontId="66" fillId="0" borderId="10" xfId="0" applyNumberFormat="1" applyFont="1" applyBorder="1" applyAlignment="1">
      <alignment vertical="center"/>
    </xf>
    <xf numFmtId="3" fontId="66" fillId="34" borderId="10" xfId="0" applyNumberFormat="1" applyFont="1" applyFill="1" applyBorder="1" applyAlignment="1">
      <alignment vertical="center"/>
    </xf>
    <xf numFmtId="3" fontId="67" fillId="34" borderId="10" xfId="0" applyNumberFormat="1" applyFont="1" applyFill="1" applyBorder="1" applyAlignment="1">
      <alignment vertical="center"/>
    </xf>
    <xf numFmtId="3" fontId="66" fillId="0" borderId="10" xfId="0" applyNumberFormat="1" applyFont="1" applyBorder="1" applyAlignment="1">
      <alignment/>
    </xf>
    <xf numFmtId="3" fontId="67" fillId="35" borderId="10" xfId="0" applyNumberFormat="1" applyFont="1" applyFill="1" applyBorder="1" applyAlignment="1">
      <alignment/>
    </xf>
    <xf numFmtId="3" fontId="66" fillId="35" borderId="10" xfId="0" applyNumberFormat="1" applyFont="1" applyFill="1" applyBorder="1" applyAlignment="1">
      <alignment/>
    </xf>
    <xf numFmtId="3" fontId="66" fillId="34" borderId="10" xfId="0" applyNumberFormat="1" applyFont="1" applyFill="1" applyBorder="1" applyAlignment="1">
      <alignment/>
    </xf>
    <xf numFmtId="3" fontId="25" fillId="33" borderId="10" xfId="0" applyNumberFormat="1" applyFont="1" applyFill="1" applyBorder="1" applyAlignment="1">
      <alignment vertical="center"/>
    </xf>
    <xf numFmtId="3" fontId="66" fillId="0" borderId="11" xfId="0" applyNumberFormat="1" applyFont="1" applyBorder="1" applyAlignment="1">
      <alignment/>
    </xf>
    <xf numFmtId="3" fontId="67" fillId="0" borderId="11" xfId="0" applyNumberFormat="1" applyFont="1" applyBorder="1" applyAlignment="1">
      <alignment/>
    </xf>
    <xf numFmtId="3" fontId="13" fillId="33" borderId="15" xfId="0" applyNumberFormat="1" applyFont="1" applyFill="1" applyBorder="1" applyAlignment="1">
      <alignment/>
    </xf>
    <xf numFmtId="3" fontId="67" fillId="34" borderId="11" xfId="0" applyNumberFormat="1" applyFont="1" applyFill="1" applyBorder="1" applyAlignment="1">
      <alignment/>
    </xf>
    <xf numFmtId="3" fontId="66" fillId="35" borderId="11" xfId="0" applyNumberFormat="1" applyFont="1" applyFill="1" applyBorder="1" applyAlignment="1">
      <alignment/>
    </xf>
    <xf numFmtId="3" fontId="67" fillId="0" borderId="10" xfId="0" applyNumberFormat="1" applyFont="1" applyBorder="1" applyAlignment="1">
      <alignment/>
    </xf>
    <xf numFmtId="0" fontId="26" fillId="33" borderId="10" xfId="0" applyFont="1" applyFill="1" applyBorder="1" applyAlignment="1">
      <alignment horizontal="center" vertical="center" wrapText="1" shrinkToFit="1"/>
    </xf>
    <xf numFmtId="179" fontId="27" fillId="33" borderId="10" xfId="40" applyNumberFormat="1" applyFont="1" applyFill="1" applyBorder="1" applyAlignment="1">
      <alignment horizontal="center" vertical="center" wrapText="1"/>
    </xf>
    <xf numFmtId="179" fontId="28" fillId="33" borderId="10" xfId="40" applyNumberFormat="1" applyFont="1" applyFill="1" applyBorder="1" applyAlignment="1">
      <alignment horizontal="center" vertical="center" wrapText="1"/>
    </xf>
    <xf numFmtId="179" fontId="27" fillId="16" borderId="10" xfId="40" applyNumberFormat="1" applyFont="1" applyFill="1" applyBorder="1" applyAlignment="1">
      <alignment horizontal="center" vertical="center" wrapText="1"/>
    </xf>
    <xf numFmtId="179" fontId="28" fillId="16" borderId="10" xfId="40" applyNumberFormat="1" applyFont="1" applyFill="1" applyBorder="1" applyAlignment="1">
      <alignment horizontal="center" vertical="center" wrapText="1"/>
    </xf>
    <xf numFmtId="0" fontId="29" fillId="16" borderId="10" xfId="0" applyFont="1" applyFill="1" applyBorder="1" applyAlignment="1">
      <alignment vertical="center" wrapText="1"/>
    </xf>
    <xf numFmtId="176" fontId="68" fillId="0" borderId="10" xfId="0" applyNumberFormat="1" applyFont="1" applyFill="1" applyBorder="1" applyAlignment="1">
      <alignment/>
    </xf>
    <xf numFmtId="176" fontId="68" fillId="0" borderId="10" xfId="0" applyNumberFormat="1" applyFont="1" applyBorder="1" applyAlignment="1">
      <alignment/>
    </xf>
    <xf numFmtId="176" fontId="68" fillId="34" borderId="10" xfId="0" applyNumberFormat="1" applyFont="1" applyFill="1" applyBorder="1" applyAlignment="1">
      <alignment/>
    </xf>
    <xf numFmtId="3" fontId="69" fillId="33" borderId="10" xfId="40" applyNumberFormat="1" applyFont="1" applyFill="1" applyBorder="1" applyAlignment="1">
      <alignment horizontal="right" vertical="center"/>
    </xf>
    <xf numFmtId="3" fontId="6" fillId="33" borderId="10" xfId="40" applyNumberFormat="1" applyFont="1" applyFill="1" applyBorder="1" applyAlignment="1">
      <alignment/>
    </xf>
    <xf numFmtId="192" fontId="5" fillId="0" borderId="0" xfId="0" applyNumberFormat="1" applyFont="1" applyAlignment="1">
      <alignment/>
    </xf>
    <xf numFmtId="192" fontId="0" fillId="0" borderId="10" xfId="0" applyNumberFormat="1" applyBorder="1" applyAlignment="1">
      <alignment/>
    </xf>
    <xf numFmtId="192" fontId="0" fillId="0" borderId="10" xfId="0" applyNumberFormat="1" applyFont="1" applyBorder="1" applyAlignment="1">
      <alignment/>
    </xf>
    <xf numFmtId="192" fontId="4" fillId="34" borderId="10" xfId="0" applyNumberFormat="1" applyFont="1" applyFill="1" applyBorder="1" applyAlignment="1">
      <alignment/>
    </xf>
    <xf numFmtId="192" fontId="66" fillId="35" borderId="10" xfId="0" applyNumberFormat="1" applyFont="1" applyFill="1" applyBorder="1" applyAlignment="1">
      <alignment/>
    </xf>
    <xf numFmtId="192" fontId="69" fillId="33" borderId="10" xfId="40" applyNumberFormat="1" applyFont="1" applyFill="1" applyBorder="1" applyAlignment="1">
      <alignment horizontal="right" vertical="center"/>
    </xf>
    <xf numFmtId="192" fontId="0" fillId="0" borderId="0" xfId="0" applyNumberFormat="1" applyAlignment="1">
      <alignment/>
    </xf>
    <xf numFmtId="192" fontId="29" fillId="16" borderId="10" xfId="0" applyNumberFormat="1" applyFont="1" applyFill="1" applyBorder="1" applyAlignment="1">
      <alignment horizontal="center" vertical="center" wrapText="1"/>
    </xf>
    <xf numFmtId="3" fontId="68" fillId="34" borderId="10" xfId="0" applyNumberFormat="1" applyFont="1" applyFill="1" applyBorder="1" applyAlignment="1">
      <alignment vertical="center"/>
    </xf>
    <xf numFmtId="176" fontId="68" fillId="0" borderId="10" xfId="0" applyNumberFormat="1" applyFont="1" applyBorder="1" applyAlignment="1">
      <alignment vertical="center"/>
    </xf>
    <xf numFmtId="176" fontId="68" fillId="34" borderId="10" xfId="0" applyNumberFormat="1" applyFont="1" applyFill="1" applyBorder="1" applyAlignment="1">
      <alignment vertical="center"/>
    </xf>
    <xf numFmtId="176" fontId="69" fillId="34" borderId="10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textRotation="90" wrapText="1" shrinkToFi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49" fontId="5" fillId="0" borderId="17" xfId="0" applyNumberFormat="1" applyFont="1" applyBorder="1" applyAlignment="1">
      <alignment horizontal="left" vertical="center" wrapText="1"/>
    </xf>
    <xf numFmtId="179" fontId="0" fillId="0" borderId="0" xfId="40" applyNumberFormat="1" applyFont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/>
    </xf>
    <xf numFmtId="0" fontId="4" fillId="16" borderId="16" xfId="0" applyFont="1" applyFill="1" applyBorder="1" applyAlignment="1">
      <alignment horizontal="center"/>
    </xf>
    <xf numFmtId="0" fontId="4" fillId="16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3" fontId="0" fillId="0" borderId="0" xfId="40" applyNumberFormat="1" applyFont="1" applyAlignment="1">
      <alignment horizontal="center"/>
    </xf>
    <xf numFmtId="0" fontId="8" fillId="33" borderId="19" xfId="0" applyFont="1" applyFill="1" applyBorder="1" applyAlignment="1">
      <alignment horizontal="center" vertical="center" textRotation="90" readingOrder="2"/>
    </xf>
    <xf numFmtId="0" fontId="8" fillId="33" borderId="21" xfId="0" applyFont="1" applyFill="1" applyBorder="1" applyAlignment="1">
      <alignment horizontal="center" vertical="center" textRotation="90" readingOrder="2"/>
    </xf>
    <xf numFmtId="0" fontId="19" fillId="0" borderId="18" xfId="56" applyFont="1" applyFill="1" applyBorder="1" applyAlignment="1">
      <alignment horizontal="center"/>
      <protection/>
    </xf>
    <xf numFmtId="0" fontId="19" fillId="0" borderId="17" xfId="56" applyFont="1" applyFill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zoomScalePageLayoutView="0" workbookViewId="0" topLeftCell="A1">
      <selection activeCell="S30" sqref="S30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17917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4">
      <selection activeCell="A25" sqref="A25"/>
    </sheetView>
  </sheetViews>
  <sheetFormatPr defaultColWidth="9.140625" defaultRowHeight="12.75"/>
  <cols>
    <col min="1" max="1" width="4.28125" style="0" customWidth="1"/>
    <col min="2" max="2" width="3.421875" style="0" customWidth="1"/>
    <col min="3" max="3" width="4.7109375" style="0" customWidth="1"/>
    <col min="4" max="4" width="32.8515625" style="31" customWidth="1"/>
    <col min="5" max="5" width="11.00390625" style="119" customWidth="1"/>
    <col min="6" max="6" width="13.7109375" style="38" customWidth="1"/>
    <col min="7" max="7" width="13.7109375" style="0" customWidth="1"/>
    <col min="9" max="9" width="12.28125" style="39" customWidth="1"/>
    <col min="10" max="10" width="13.28125" style="0" customWidth="1"/>
    <col min="11" max="11" width="11.7109375" style="0" customWidth="1"/>
    <col min="13" max="13" width="13.28125" style="0" customWidth="1"/>
  </cols>
  <sheetData>
    <row r="1" spans="1:9" s="2" customFormat="1" ht="38.25" customHeight="1">
      <c r="A1" s="186" t="s">
        <v>97</v>
      </c>
      <c r="B1" s="186"/>
      <c r="C1" s="186"/>
      <c r="D1" s="186"/>
      <c r="E1" s="186"/>
      <c r="F1" s="186"/>
      <c r="G1" s="186"/>
      <c r="H1" s="186"/>
      <c r="I1" s="186"/>
    </row>
    <row r="2" spans="1:9" s="2" customFormat="1" ht="14.25" customHeight="1">
      <c r="A2" s="190" t="s">
        <v>2</v>
      </c>
      <c r="B2" s="190"/>
      <c r="C2" s="190"/>
      <c r="D2" s="190"/>
      <c r="E2" s="190"/>
      <c r="F2" s="190"/>
      <c r="G2" s="190"/>
      <c r="H2" s="190"/>
      <c r="I2" s="190"/>
    </row>
    <row r="3" spans="1:14" s="4" customFormat="1" ht="66.75" customHeight="1">
      <c r="A3" s="77" t="s">
        <v>5</v>
      </c>
      <c r="B3" s="187" t="s">
        <v>6</v>
      </c>
      <c r="C3" s="187"/>
      <c r="D3" s="3" t="s">
        <v>7</v>
      </c>
      <c r="E3" s="159" t="s">
        <v>94</v>
      </c>
      <c r="F3" s="160" t="s">
        <v>101</v>
      </c>
      <c r="G3" s="160" t="s">
        <v>102</v>
      </c>
      <c r="H3" s="161" t="s">
        <v>103</v>
      </c>
      <c r="I3" s="160" t="s">
        <v>104</v>
      </c>
      <c r="J3" s="162" t="s">
        <v>105</v>
      </c>
      <c r="K3" s="162" t="s">
        <v>106</v>
      </c>
      <c r="L3" s="163" t="s">
        <v>107</v>
      </c>
      <c r="M3" s="162" t="s">
        <v>108</v>
      </c>
      <c r="N3" s="164" t="s">
        <v>100</v>
      </c>
    </row>
    <row r="4" spans="1:14" s="8" customFormat="1" ht="12.75" customHeight="1">
      <c r="A4" s="183" t="s">
        <v>4</v>
      </c>
      <c r="B4" s="184"/>
      <c r="C4" s="184"/>
      <c r="D4" s="185"/>
      <c r="E4" s="121"/>
      <c r="F4" s="5"/>
      <c r="G4" s="6"/>
      <c r="H4" s="6"/>
      <c r="I4" s="7"/>
      <c r="J4" s="145"/>
      <c r="K4" s="145"/>
      <c r="L4" s="145"/>
      <c r="M4" s="145"/>
      <c r="N4" s="179"/>
    </row>
    <row r="5" spans="1:14" s="8" customFormat="1" ht="25.5">
      <c r="A5" s="9" t="s">
        <v>8</v>
      </c>
      <c r="B5" s="9" t="s">
        <v>9</v>
      </c>
      <c r="C5" s="10"/>
      <c r="D5" s="11" t="s">
        <v>10</v>
      </c>
      <c r="E5" s="122"/>
      <c r="F5" s="130"/>
      <c r="G5" s="130"/>
      <c r="H5" s="102">
        <v>0</v>
      </c>
      <c r="I5" s="129">
        <f>SUM(F5:H5)</f>
        <v>0</v>
      </c>
      <c r="J5" s="146"/>
      <c r="K5" s="146"/>
      <c r="L5" s="146"/>
      <c r="M5" s="146"/>
      <c r="N5" s="180"/>
    </row>
    <row r="6" spans="1:14" s="8" customFormat="1" ht="25.5">
      <c r="A6" s="12"/>
      <c r="B6" s="12"/>
      <c r="C6" s="13" t="s">
        <v>11</v>
      </c>
      <c r="D6" s="14" t="s">
        <v>12</v>
      </c>
      <c r="E6" s="123"/>
      <c r="F6" s="131">
        <v>241264</v>
      </c>
      <c r="G6" s="131">
        <v>0</v>
      </c>
      <c r="H6" s="15">
        <v>0</v>
      </c>
      <c r="I6" s="16">
        <f>SUM(F6:H6)</f>
        <v>241264</v>
      </c>
      <c r="J6" s="145">
        <v>241264</v>
      </c>
      <c r="K6" s="145">
        <v>0</v>
      </c>
      <c r="L6" s="145">
        <v>0</v>
      </c>
      <c r="M6" s="145">
        <f>SUM(J6:L6)</f>
        <v>241264</v>
      </c>
      <c r="N6" s="179">
        <v>100</v>
      </c>
    </row>
    <row r="7" spans="1:14" s="8" customFormat="1" ht="25.5">
      <c r="A7" s="9" t="s">
        <v>13</v>
      </c>
      <c r="B7" s="9" t="s">
        <v>14</v>
      </c>
      <c r="C7" s="10"/>
      <c r="D7" s="11" t="s">
        <v>15</v>
      </c>
      <c r="E7" s="122"/>
      <c r="F7" s="128"/>
      <c r="G7" s="128"/>
      <c r="H7" s="17">
        <v>0</v>
      </c>
      <c r="I7" s="17">
        <f>I8</f>
        <v>0</v>
      </c>
      <c r="J7" s="146"/>
      <c r="K7" s="146"/>
      <c r="L7" s="146"/>
      <c r="M7" s="146"/>
      <c r="N7" s="180"/>
    </row>
    <row r="8" spans="1:14" s="8" customFormat="1" ht="38.25">
      <c r="A8" s="18"/>
      <c r="B8" s="18"/>
      <c r="C8" s="13" t="s">
        <v>16</v>
      </c>
      <c r="D8" s="14" t="s">
        <v>17</v>
      </c>
      <c r="E8" s="123"/>
      <c r="F8" s="127"/>
      <c r="G8" s="131"/>
      <c r="H8" s="19">
        <v>0</v>
      </c>
      <c r="I8" s="16"/>
      <c r="J8" s="145"/>
      <c r="K8" s="145"/>
      <c r="L8" s="145"/>
      <c r="M8" s="145"/>
      <c r="N8" s="179"/>
    </row>
    <row r="9" spans="1:14" s="8" customFormat="1" ht="12.75">
      <c r="A9" s="9" t="s">
        <v>18</v>
      </c>
      <c r="B9" s="9" t="s">
        <v>19</v>
      </c>
      <c r="C9" s="10"/>
      <c r="D9" s="11" t="s">
        <v>20</v>
      </c>
      <c r="E9" s="122"/>
      <c r="F9" s="128"/>
      <c r="G9" s="128"/>
      <c r="H9" s="17">
        <v>0</v>
      </c>
      <c r="I9" s="17">
        <f>I10</f>
        <v>0</v>
      </c>
      <c r="J9" s="146"/>
      <c r="K9" s="146"/>
      <c r="L9" s="146"/>
      <c r="M9" s="146"/>
      <c r="N9" s="180"/>
    </row>
    <row r="10" spans="1:14" s="8" customFormat="1" ht="12.75">
      <c r="A10" s="18"/>
      <c r="B10" s="18"/>
      <c r="C10" s="13" t="s">
        <v>21</v>
      </c>
      <c r="D10" s="14" t="s">
        <v>22</v>
      </c>
      <c r="E10" s="123"/>
      <c r="F10" s="127"/>
      <c r="G10" s="127"/>
      <c r="H10" s="16">
        <v>0</v>
      </c>
      <c r="I10" s="16">
        <f>I11</f>
        <v>0</v>
      </c>
      <c r="J10" s="145"/>
      <c r="K10" s="145"/>
      <c r="L10" s="145"/>
      <c r="M10" s="145"/>
      <c r="N10" s="179"/>
    </row>
    <row r="11" spans="1:14" s="8" customFormat="1" ht="30" customHeight="1">
      <c r="A11" s="18"/>
      <c r="B11" s="20"/>
      <c r="C11" s="21"/>
      <c r="D11" s="14" t="s">
        <v>23</v>
      </c>
      <c r="E11" s="123"/>
      <c r="F11" s="131"/>
      <c r="G11" s="131"/>
      <c r="H11" s="19">
        <v>0</v>
      </c>
      <c r="I11" s="16"/>
      <c r="J11" s="145"/>
      <c r="K11" s="145"/>
      <c r="L11" s="145"/>
      <c r="M11" s="145"/>
      <c r="N11" s="179"/>
    </row>
    <row r="12" spans="1:14" s="8" customFormat="1" ht="30" customHeight="1">
      <c r="A12" s="9" t="s">
        <v>24</v>
      </c>
      <c r="B12" s="9" t="s">
        <v>25</v>
      </c>
      <c r="C12" s="10"/>
      <c r="D12" s="11" t="s">
        <v>26</v>
      </c>
      <c r="E12" s="124">
        <v>2589971</v>
      </c>
      <c r="F12" s="152">
        <v>2354888</v>
      </c>
      <c r="G12" s="152">
        <v>194211</v>
      </c>
      <c r="H12" s="152">
        <v>0</v>
      </c>
      <c r="I12" s="152">
        <f>SUM(F12:H12)</f>
        <v>2549099</v>
      </c>
      <c r="J12" s="146">
        <v>501573</v>
      </c>
      <c r="K12" s="146">
        <v>173533</v>
      </c>
      <c r="L12" s="146">
        <v>0</v>
      </c>
      <c r="M12" s="178">
        <f>SUM(J12:L12)</f>
        <v>675106</v>
      </c>
      <c r="N12" s="180">
        <v>26.5</v>
      </c>
    </row>
    <row r="13" spans="1:14" s="8" customFormat="1" ht="18.75" customHeight="1">
      <c r="A13" s="22"/>
      <c r="B13" s="22"/>
      <c r="C13" s="13" t="s">
        <v>27</v>
      </c>
      <c r="D13" s="14" t="s">
        <v>28</v>
      </c>
      <c r="E13" s="125"/>
      <c r="F13" s="131"/>
      <c r="G13" s="131"/>
      <c r="H13" s="15">
        <v>0</v>
      </c>
      <c r="I13" s="16">
        <v>0</v>
      </c>
      <c r="J13" s="145"/>
      <c r="K13" s="145"/>
      <c r="L13" s="145"/>
      <c r="M13" s="145"/>
      <c r="N13" s="179"/>
    </row>
    <row r="14" spans="1:14" s="8" customFormat="1" ht="18.75" customHeight="1">
      <c r="A14" s="22"/>
      <c r="B14" s="22"/>
      <c r="C14" s="13" t="s">
        <v>29</v>
      </c>
      <c r="D14" s="14" t="s">
        <v>30</v>
      </c>
      <c r="E14" s="125"/>
      <c r="F14" s="131"/>
      <c r="G14" s="131"/>
      <c r="H14" s="15">
        <v>0</v>
      </c>
      <c r="I14" s="16">
        <f>SUM(F14:H14)</f>
        <v>0</v>
      </c>
      <c r="J14" s="145"/>
      <c r="K14" s="145"/>
      <c r="L14" s="145"/>
      <c r="M14" s="145"/>
      <c r="N14" s="179"/>
    </row>
    <row r="15" spans="1:14" s="8" customFormat="1" ht="33.75" customHeight="1">
      <c r="A15" s="9" t="s">
        <v>31</v>
      </c>
      <c r="B15" s="9" t="s">
        <v>32</v>
      </c>
      <c r="C15" s="10"/>
      <c r="D15" s="11" t="s">
        <v>33</v>
      </c>
      <c r="E15" s="124"/>
      <c r="F15" s="128"/>
      <c r="G15" s="128"/>
      <c r="H15" s="17">
        <v>0</v>
      </c>
      <c r="I15" s="17">
        <f aca="true" t="shared" si="0" ref="I15:I21">SUM(F15:H15)</f>
        <v>0</v>
      </c>
      <c r="J15" s="146"/>
      <c r="K15" s="146"/>
      <c r="L15" s="146"/>
      <c r="M15" s="146"/>
      <c r="N15" s="180"/>
    </row>
    <row r="16" spans="1:14" s="8" customFormat="1" ht="25.5">
      <c r="A16" s="22"/>
      <c r="B16" s="22"/>
      <c r="C16" s="13" t="s">
        <v>34</v>
      </c>
      <c r="D16" s="14" t="s">
        <v>35</v>
      </c>
      <c r="E16" s="125"/>
      <c r="F16" s="132"/>
      <c r="G16" s="131"/>
      <c r="H16" s="15">
        <v>0</v>
      </c>
      <c r="I16" s="16">
        <f t="shared" si="0"/>
        <v>0</v>
      </c>
      <c r="J16" s="145"/>
      <c r="K16" s="145"/>
      <c r="L16" s="145"/>
      <c r="M16" s="145"/>
      <c r="N16" s="179"/>
    </row>
    <row r="17" spans="1:14" s="8" customFormat="1" ht="12.75">
      <c r="A17" s="9" t="s">
        <v>36</v>
      </c>
      <c r="B17" s="9" t="s">
        <v>37</v>
      </c>
      <c r="C17" s="10"/>
      <c r="D17" s="11" t="s">
        <v>38</v>
      </c>
      <c r="E17" s="124"/>
      <c r="F17" s="133"/>
      <c r="G17" s="133"/>
      <c r="H17" s="23">
        <v>0</v>
      </c>
      <c r="I17" s="17">
        <f t="shared" si="0"/>
        <v>0</v>
      </c>
      <c r="J17" s="146"/>
      <c r="K17" s="146">
        <v>0</v>
      </c>
      <c r="L17" s="146">
        <v>0</v>
      </c>
      <c r="M17" s="146"/>
      <c r="N17" s="180"/>
    </row>
    <row r="18" spans="1:14" s="8" customFormat="1" ht="25.5">
      <c r="A18" s="22"/>
      <c r="B18" s="22"/>
      <c r="C18" s="13" t="s">
        <v>39</v>
      </c>
      <c r="D18" s="14" t="s">
        <v>40</v>
      </c>
      <c r="E18" s="125">
        <v>0</v>
      </c>
      <c r="F18" s="134">
        <v>637937</v>
      </c>
      <c r="G18" s="131">
        <v>0</v>
      </c>
      <c r="H18" s="15">
        <v>0</v>
      </c>
      <c r="I18" s="16">
        <f t="shared" si="0"/>
        <v>637937</v>
      </c>
      <c r="J18" s="145">
        <v>637937</v>
      </c>
      <c r="K18" s="145"/>
      <c r="L18" s="145">
        <v>0</v>
      </c>
      <c r="M18" s="145">
        <v>637937</v>
      </c>
      <c r="N18" s="179">
        <v>100</v>
      </c>
    </row>
    <row r="19" spans="1:14" s="8" customFormat="1" ht="15.75">
      <c r="A19" s="24" t="s">
        <v>41</v>
      </c>
      <c r="B19" s="25"/>
      <c r="C19" s="25"/>
      <c r="D19" s="11" t="s">
        <v>42</v>
      </c>
      <c r="E19" s="124">
        <v>133741438</v>
      </c>
      <c r="F19" s="152">
        <v>113637927</v>
      </c>
      <c r="G19" s="152">
        <v>26328439</v>
      </c>
      <c r="H19" s="152">
        <f>SUM(H20:H21)</f>
        <v>0</v>
      </c>
      <c r="I19" s="152">
        <v>139966366</v>
      </c>
      <c r="J19" s="146">
        <v>108574810</v>
      </c>
      <c r="K19" s="146">
        <v>24977757</v>
      </c>
      <c r="L19" s="146"/>
      <c r="M19" s="146">
        <f>SUM(J19:L19)</f>
        <v>133552567</v>
      </c>
      <c r="N19" s="180">
        <v>95.4</v>
      </c>
    </row>
    <row r="20" spans="1:14" s="8" customFormat="1" ht="15.75">
      <c r="A20" s="26"/>
      <c r="B20" s="5"/>
      <c r="C20" s="5"/>
      <c r="D20" s="27" t="s">
        <v>43</v>
      </c>
      <c r="E20" s="126">
        <v>125115108</v>
      </c>
      <c r="F20" s="135"/>
      <c r="G20" s="135"/>
      <c r="H20" s="28">
        <v>0</v>
      </c>
      <c r="I20" s="16">
        <f t="shared" si="0"/>
        <v>0</v>
      </c>
      <c r="J20" s="145"/>
      <c r="K20" s="145"/>
      <c r="L20" s="145"/>
      <c r="M20" s="145"/>
      <c r="N20" s="179"/>
    </row>
    <row r="21" spans="1:14" s="8" customFormat="1" ht="25.5">
      <c r="A21" s="26"/>
      <c r="B21" s="5"/>
      <c r="C21" s="5"/>
      <c r="D21" s="27" t="s">
        <v>44</v>
      </c>
      <c r="E21" s="126">
        <v>8626330</v>
      </c>
      <c r="F21" s="135"/>
      <c r="G21" s="135"/>
      <c r="H21" s="28">
        <v>0</v>
      </c>
      <c r="I21" s="16">
        <f t="shared" si="0"/>
        <v>0</v>
      </c>
      <c r="J21" s="145"/>
      <c r="K21" s="145"/>
      <c r="L21" s="145"/>
      <c r="M21" s="145"/>
      <c r="N21" s="179"/>
    </row>
    <row r="22" spans="1:14" s="30" customFormat="1" ht="41.25" customHeight="1">
      <c r="A22" s="24"/>
      <c r="B22" s="24"/>
      <c r="C22" s="24"/>
      <c r="D22" s="29" t="s">
        <v>45</v>
      </c>
      <c r="E22" s="124">
        <v>136331409</v>
      </c>
      <c r="F22" s="128">
        <f>(F12+F18+F19+F6)</f>
        <v>116872016</v>
      </c>
      <c r="G22" s="128">
        <f>(G12+G18+G19)</f>
        <v>26522650</v>
      </c>
      <c r="H22" s="128">
        <f>(H12+H18+H19)</f>
        <v>0</v>
      </c>
      <c r="I22" s="128">
        <f>(I12+I18+I19+I6)</f>
        <v>143394666</v>
      </c>
      <c r="J22" s="128">
        <f>(J12+J18+J19+J6)</f>
        <v>109955584</v>
      </c>
      <c r="K22" s="128">
        <f>(K12+K18+K19+K6)</f>
        <v>25151290</v>
      </c>
      <c r="L22" s="147">
        <v>0</v>
      </c>
      <c r="M22" s="147">
        <f>SUM(J22:L22)</f>
        <v>135106874</v>
      </c>
      <c r="N22" s="181">
        <v>94.2</v>
      </c>
    </row>
    <row r="23" spans="4:9" s="4" customFormat="1" ht="12.75">
      <c r="D23" s="31"/>
      <c r="E23" s="119"/>
      <c r="F23" s="32"/>
      <c r="G23" s="33"/>
      <c r="H23" s="33"/>
      <c r="I23" s="34"/>
    </row>
    <row r="24" spans="1:9" ht="12.75">
      <c r="A24" s="188" t="s">
        <v>110</v>
      </c>
      <c r="B24" s="189"/>
      <c r="C24" s="189"/>
      <c r="D24" s="189"/>
      <c r="E24" s="120"/>
      <c r="F24" s="35"/>
      <c r="G24" s="36"/>
      <c r="H24" s="36"/>
      <c r="I24" s="37"/>
    </row>
    <row r="25" spans="6:9" ht="12.75">
      <c r="F25" s="182" t="s">
        <v>91</v>
      </c>
      <c r="G25" s="182"/>
      <c r="H25" s="182"/>
      <c r="I25" s="182"/>
    </row>
    <row r="26" spans="6:9" ht="12.75">
      <c r="F26" s="182" t="s">
        <v>0</v>
      </c>
      <c r="G26" s="182"/>
      <c r="H26" s="182"/>
      <c r="I26" s="182"/>
    </row>
  </sheetData>
  <sheetProtection/>
  <mergeCells count="7">
    <mergeCell ref="F25:I25"/>
    <mergeCell ref="F26:I26"/>
    <mergeCell ref="A4:D4"/>
    <mergeCell ref="A1:I1"/>
    <mergeCell ref="B3:C3"/>
    <mergeCell ref="A24:D24"/>
    <mergeCell ref="A2:I2"/>
  </mergeCells>
  <printOptions headings="1"/>
  <pageMargins left="0.25" right="0.25" top="0.75" bottom="0.75" header="0.3" footer="0.3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workbookViewId="0" topLeftCell="A1">
      <selection activeCell="A2" sqref="A2:I2"/>
    </sheetView>
  </sheetViews>
  <sheetFormatPr defaultColWidth="9.140625" defaultRowHeight="12.75"/>
  <cols>
    <col min="1" max="1" width="5.57421875" style="4" customWidth="1"/>
    <col min="2" max="2" width="4.57421875" style="4" customWidth="1"/>
    <col min="3" max="3" width="5.7109375" style="4" customWidth="1"/>
    <col min="4" max="4" width="27.00390625" style="4" customWidth="1"/>
    <col min="5" max="5" width="12.7109375" style="4" customWidth="1"/>
    <col min="6" max="6" width="13.7109375" style="61" customWidth="1"/>
    <col min="7" max="7" width="13.7109375" style="4" customWidth="1"/>
    <col min="8" max="8" width="9.28125" style="4" bestFit="1" customWidth="1"/>
    <col min="9" max="9" width="12.140625" style="4" customWidth="1"/>
    <col min="10" max="10" width="11.57421875" style="0" customWidth="1"/>
    <col min="11" max="11" width="10.7109375" style="0" customWidth="1"/>
    <col min="13" max="13" width="12.28125" style="0" customWidth="1"/>
    <col min="14" max="14" width="8.00390625" style="176" customWidth="1"/>
  </cols>
  <sheetData>
    <row r="1" spans="1:14" s="40" customFormat="1" ht="55.5" customHeight="1">
      <c r="A1" s="186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70"/>
    </row>
    <row r="2" spans="1:14" s="40" customFormat="1" ht="15.75" customHeight="1">
      <c r="A2" s="190" t="s">
        <v>3</v>
      </c>
      <c r="B2" s="190"/>
      <c r="C2" s="190"/>
      <c r="D2" s="190"/>
      <c r="E2" s="190"/>
      <c r="F2" s="190"/>
      <c r="G2" s="190"/>
      <c r="H2" s="190"/>
      <c r="I2" s="190"/>
      <c r="N2" s="170"/>
    </row>
    <row r="3" spans="1:14" s="31" customFormat="1" ht="83.25" customHeight="1">
      <c r="A3" s="41" t="s">
        <v>46</v>
      </c>
      <c r="B3" s="192" t="s">
        <v>47</v>
      </c>
      <c r="C3" s="193"/>
      <c r="D3" s="42" t="s">
        <v>48</v>
      </c>
      <c r="E3" s="159" t="s">
        <v>94</v>
      </c>
      <c r="F3" s="160" t="s">
        <v>101</v>
      </c>
      <c r="G3" s="160" t="s">
        <v>102</v>
      </c>
      <c r="H3" s="161" t="s">
        <v>103</v>
      </c>
      <c r="I3" s="160" t="s">
        <v>104</v>
      </c>
      <c r="J3" s="162" t="s">
        <v>105</v>
      </c>
      <c r="K3" s="162" t="s">
        <v>106</v>
      </c>
      <c r="L3" s="163" t="s">
        <v>107</v>
      </c>
      <c r="M3" s="162" t="s">
        <v>108</v>
      </c>
      <c r="N3" s="177" t="s">
        <v>100</v>
      </c>
    </row>
    <row r="4" spans="1:14" ht="25.5" customHeight="1">
      <c r="A4" s="20"/>
      <c r="B4" s="43"/>
      <c r="C4" s="43"/>
      <c r="D4" s="44" t="s">
        <v>4</v>
      </c>
      <c r="E4" s="80"/>
      <c r="F4" s="110"/>
      <c r="G4" s="110"/>
      <c r="H4" s="110"/>
      <c r="I4" s="76"/>
      <c r="J4" s="148"/>
      <c r="K4" s="148"/>
      <c r="L4" s="148"/>
      <c r="M4" s="148"/>
      <c r="N4" s="171"/>
    </row>
    <row r="5" spans="1:14" ht="12.75">
      <c r="A5" s="20" t="s">
        <v>8</v>
      </c>
      <c r="B5" s="45"/>
      <c r="C5" s="45"/>
      <c r="D5" s="46" t="s">
        <v>49</v>
      </c>
      <c r="E5" s="82"/>
      <c r="F5" s="72"/>
      <c r="G5" s="71"/>
      <c r="H5" s="71"/>
      <c r="I5" s="75">
        <f>SUM(F5:G5)</f>
        <v>0</v>
      </c>
      <c r="J5" s="148"/>
      <c r="K5" s="148"/>
      <c r="L5" s="148">
        <v>0</v>
      </c>
      <c r="M5" s="148">
        <f>SUM(J5:L5)</f>
        <v>0</v>
      </c>
      <c r="N5" s="171"/>
    </row>
    <row r="6" spans="1:14" ht="12.75">
      <c r="A6" s="20"/>
      <c r="B6" s="104" t="s">
        <v>50</v>
      </c>
      <c r="C6" s="45"/>
      <c r="D6" s="1" t="s">
        <v>51</v>
      </c>
      <c r="E6" s="82">
        <v>87681676</v>
      </c>
      <c r="F6" s="72">
        <v>77456468</v>
      </c>
      <c r="G6" s="71">
        <v>18815292</v>
      </c>
      <c r="H6" s="71">
        <v>0</v>
      </c>
      <c r="I6" s="75">
        <f>SUM(F6:G6)</f>
        <v>96271760</v>
      </c>
      <c r="J6" s="148">
        <v>73357960</v>
      </c>
      <c r="K6" s="148">
        <v>18254863</v>
      </c>
      <c r="L6" s="148">
        <v>0</v>
      </c>
      <c r="M6" s="148">
        <f>SUM(J6:L6)</f>
        <v>91612823</v>
      </c>
      <c r="N6" s="171">
        <v>95.2</v>
      </c>
    </row>
    <row r="7" spans="1:14" ht="25.5">
      <c r="A7" s="20"/>
      <c r="B7" s="104" t="s">
        <v>52</v>
      </c>
      <c r="C7" s="45"/>
      <c r="D7" s="1" t="s">
        <v>53</v>
      </c>
      <c r="E7" s="82">
        <v>18841266</v>
      </c>
      <c r="F7" s="72">
        <v>14945275</v>
      </c>
      <c r="G7" s="71">
        <v>3623153</v>
      </c>
      <c r="H7" s="71">
        <v>0</v>
      </c>
      <c r="I7" s="47">
        <f>SUM(F7:G7)</f>
        <v>18568428</v>
      </c>
      <c r="J7" s="148">
        <v>14075429</v>
      </c>
      <c r="K7" s="148">
        <v>3053812</v>
      </c>
      <c r="L7" s="148">
        <v>0</v>
      </c>
      <c r="M7" s="148">
        <f>SUM(J7:L7)</f>
        <v>17129241</v>
      </c>
      <c r="N7" s="171">
        <v>92.2</v>
      </c>
    </row>
    <row r="8" spans="1:14" ht="12.75">
      <c r="A8" s="20"/>
      <c r="B8" s="104" t="s">
        <v>54</v>
      </c>
      <c r="C8" s="45"/>
      <c r="D8" s="1" t="s">
        <v>55</v>
      </c>
      <c r="E8" s="82">
        <v>29808507</v>
      </c>
      <c r="F8" s="72">
        <v>24187816</v>
      </c>
      <c r="G8" s="71">
        <v>4084205</v>
      </c>
      <c r="H8" s="71">
        <v>0</v>
      </c>
      <c r="I8" s="75">
        <f>SUM(F8:G8)</f>
        <v>28272021</v>
      </c>
      <c r="J8" s="148">
        <v>21025972</v>
      </c>
      <c r="K8" s="148">
        <v>3842615</v>
      </c>
      <c r="L8" s="148">
        <v>0</v>
      </c>
      <c r="M8" s="148">
        <f>SUM(J8:L8)</f>
        <v>24868587</v>
      </c>
      <c r="N8" s="172">
        <v>88</v>
      </c>
    </row>
    <row r="9" spans="1:14" ht="25.5">
      <c r="A9" s="20"/>
      <c r="B9" s="104" t="s">
        <v>56</v>
      </c>
      <c r="C9" s="45"/>
      <c r="D9" s="48" t="s">
        <v>57</v>
      </c>
      <c r="E9" s="82"/>
      <c r="F9" s="72"/>
      <c r="G9" s="71"/>
      <c r="H9" s="71">
        <v>0</v>
      </c>
      <c r="I9" s="75"/>
      <c r="J9" s="148"/>
      <c r="K9" s="148"/>
      <c r="L9" s="148"/>
      <c r="M9" s="148"/>
      <c r="N9" s="171"/>
    </row>
    <row r="10" spans="1:14" ht="12.75">
      <c r="A10" s="20"/>
      <c r="B10" s="104"/>
      <c r="C10" s="104" t="s">
        <v>58</v>
      </c>
      <c r="D10" s="46" t="s">
        <v>59</v>
      </c>
      <c r="E10" s="82"/>
      <c r="F10" s="72"/>
      <c r="G10" s="71"/>
      <c r="H10" s="71">
        <v>0</v>
      </c>
      <c r="I10" s="75"/>
      <c r="J10" s="148"/>
      <c r="K10" s="148"/>
      <c r="L10" s="148"/>
      <c r="M10" s="148"/>
      <c r="N10" s="171"/>
    </row>
    <row r="11" spans="1:14" s="52" customFormat="1" ht="30">
      <c r="A11" s="49"/>
      <c r="B11" s="105"/>
      <c r="C11" s="50"/>
      <c r="D11" s="51" t="s">
        <v>60</v>
      </c>
      <c r="E11" s="111">
        <f aca="true" t="shared" si="0" ref="E11:M11">SUM(E5:E10)</f>
        <v>136331449</v>
      </c>
      <c r="F11" s="74">
        <f t="shared" si="0"/>
        <v>116589559</v>
      </c>
      <c r="G11" s="74">
        <f t="shared" si="0"/>
        <v>26522650</v>
      </c>
      <c r="H11" s="74">
        <f t="shared" si="0"/>
        <v>0</v>
      </c>
      <c r="I11" s="74">
        <f t="shared" si="0"/>
        <v>143112209</v>
      </c>
      <c r="J11" s="149">
        <f t="shared" si="0"/>
        <v>108459361</v>
      </c>
      <c r="K11" s="149">
        <f t="shared" si="0"/>
        <v>25151290</v>
      </c>
      <c r="L11" s="149">
        <f t="shared" si="0"/>
        <v>0</v>
      </c>
      <c r="M11" s="149">
        <f t="shared" si="0"/>
        <v>133610651</v>
      </c>
      <c r="N11" s="173"/>
    </row>
    <row r="12" spans="1:14" ht="25.5" customHeight="1">
      <c r="A12" s="22"/>
      <c r="B12" s="106"/>
      <c r="C12" s="43"/>
      <c r="D12" s="44" t="s">
        <v>90</v>
      </c>
      <c r="E12" s="80"/>
      <c r="F12" s="55"/>
      <c r="G12" s="55"/>
      <c r="H12" s="55"/>
      <c r="I12" s="55"/>
      <c r="J12" s="148"/>
      <c r="K12" s="148"/>
      <c r="L12" s="148"/>
      <c r="M12" s="148"/>
      <c r="N12" s="171"/>
    </row>
    <row r="13" spans="1:14" ht="12.75">
      <c r="A13" s="22" t="s">
        <v>13</v>
      </c>
      <c r="B13" s="107"/>
      <c r="C13" s="53"/>
      <c r="D13" s="14" t="s">
        <v>61</v>
      </c>
      <c r="E13" s="103"/>
      <c r="F13" s="55"/>
      <c r="G13" s="47"/>
      <c r="H13" s="47">
        <v>0</v>
      </c>
      <c r="I13" s="47">
        <v>0</v>
      </c>
      <c r="J13" s="148"/>
      <c r="K13" s="148"/>
      <c r="L13" s="148"/>
      <c r="M13" s="148"/>
      <c r="N13" s="171"/>
    </row>
    <row r="14" spans="1:14" ht="12.75">
      <c r="A14" s="22"/>
      <c r="B14" s="108" t="s">
        <v>62</v>
      </c>
      <c r="C14" s="54"/>
      <c r="D14" s="1" t="s">
        <v>63</v>
      </c>
      <c r="E14" s="82"/>
      <c r="F14" s="55">
        <v>282457</v>
      </c>
      <c r="G14" s="47"/>
      <c r="H14" s="47">
        <v>0</v>
      </c>
      <c r="I14" s="47">
        <f>SUM(F14:H14)</f>
        <v>282457</v>
      </c>
      <c r="J14" s="148">
        <v>282457</v>
      </c>
      <c r="K14" s="148"/>
      <c r="L14" s="148">
        <v>0</v>
      </c>
      <c r="M14" s="148">
        <f>SUM(J14:L14)</f>
        <v>282457</v>
      </c>
      <c r="N14" s="171">
        <v>100</v>
      </c>
    </row>
    <row r="15" spans="1:14" ht="12.75">
      <c r="A15" s="22"/>
      <c r="B15" s="108" t="s">
        <v>64</v>
      </c>
      <c r="C15" s="54"/>
      <c r="D15" s="1" t="s">
        <v>65</v>
      </c>
      <c r="E15" s="82"/>
      <c r="F15" s="55">
        <v>0</v>
      </c>
      <c r="G15" s="47">
        <v>0</v>
      </c>
      <c r="H15" s="47">
        <v>0</v>
      </c>
      <c r="I15" s="47">
        <f>SUM(F15:H15)</f>
        <v>0</v>
      </c>
      <c r="J15" s="148"/>
      <c r="K15" s="148"/>
      <c r="L15" s="148"/>
      <c r="M15" s="148"/>
      <c r="N15" s="171"/>
    </row>
    <row r="16" spans="1:14" ht="25.5">
      <c r="A16" s="22"/>
      <c r="B16" s="108" t="s">
        <v>66</v>
      </c>
      <c r="C16" s="53"/>
      <c r="D16" s="14" t="s">
        <v>67</v>
      </c>
      <c r="E16" s="103"/>
      <c r="F16" s="55"/>
      <c r="G16" s="47"/>
      <c r="H16" s="47">
        <v>0</v>
      </c>
      <c r="I16" s="47">
        <f>SUM(F16:H16)</f>
        <v>0</v>
      </c>
      <c r="J16" s="148"/>
      <c r="K16" s="148"/>
      <c r="L16" s="148"/>
      <c r="M16" s="148"/>
      <c r="N16" s="171"/>
    </row>
    <row r="17" spans="1:14" ht="25.5">
      <c r="A17" s="56"/>
      <c r="B17" s="109"/>
      <c r="C17" s="57"/>
      <c r="D17" s="11" t="s">
        <v>68</v>
      </c>
      <c r="E17" s="112"/>
      <c r="F17" s="58">
        <v>282457</v>
      </c>
      <c r="G17" s="58">
        <v>0</v>
      </c>
      <c r="H17" s="58">
        <v>0</v>
      </c>
      <c r="I17" s="58">
        <f>SUM(I14:I16)</f>
        <v>282457</v>
      </c>
      <c r="J17" s="150">
        <f>SUM(J13:J16)</f>
        <v>282457</v>
      </c>
      <c r="K17" s="150">
        <f>SUM(K13:K16)</f>
        <v>0</v>
      </c>
      <c r="L17" s="150">
        <f>SUM(L13:L16)</f>
        <v>0</v>
      </c>
      <c r="M17" s="150">
        <f>SUM(M13:M16)</f>
        <v>282457</v>
      </c>
      <c r="N17" s="174">
        <v>100</v>
      </c>
    </row>
    <row r="18" spans="1:14" ht="12.75">
      <c r="A18" s="56"/>
      <c r="B18" s="56"/>
      <c r="C18" s="56"/>
      <c r="D18" s="11" t="s">
        <v>69</v>
      </c>
      <c r="E18" s="59">
        <f>(E11+E17)</f>
        <v>136331449</v>
      </c>
      <c r="F18" s="59">
        <f>(F11+F17)</f>
        <v>116872016</v>
      </c>
      <c r="G18" s="59">
        <f>(G11+G17)</f>
        <v>26522650</v>
      </c>
      <c r="H18" s="59">
        <f>(H11+H17)</f>
        <v>0</v>
      </c>
      <c r="I18" s="73">
        <f>SUM(I11+I17)</f>
        <v>143394666</v>
      </c>
      <c r="J18" s="168">
        <f>SUM(J11+J17)</f>
        <v>108741818</v>
      </c>
      <c r="K18" s="168">
        <f>SUM(K11+K17)</f>
        <v>25151290</v>
      </c>
      <c r="L18" s="168">
        <f>SUM(L11+L17)</f>
        <v>0</v>
      </c>
      <c r="M18" s="168">
        <f>SUM(M11+M17)</f>
        <v>133893108</v>
      </c>
      <c r="N18" s="175">
        <v>93.4</v>
      </c>
    </row>
    <row r="19" spans="1:9" ht="12.75">
      <c r="A19" s="43"/>
      <c r="B19" s="43"/>
      <c r="C19" s="43"/>
      <c r="D19" s="43"/>
      <c r="E19" s="43"/>
      <c r="F19" s="60"/>
      <c r="G19" s="43"/>
      <c r="H19" s="43"/>
      <c r="I19" s="43"/>
    </row>
    <row r="20" spans="1:5" ht="12.75">
      <c r="A20" s="194" t="s">
        <v>110</v>
      </c>
      <c r="B20" s="195"/>
      <c r="C20" s="195"/>
      <c r="D20" s="195"/>
      <c r="E20" s="78"/>
    </row>
    <row r="21" spans="6:9" ht="12.75">
      <c r="F21" s="191" t="s">
        <v>91</v>
      </c>
      <c r="G21" s="191"/>
      <c r="H21" s="191"/>
      <c r="I21" s="191"/>
    </row>
    <row r="22" spans="6:9" ht="12.75">
      <c r="F22" s="191" t="s">
        <v>0</v>
      </c>
      <c r="G22" s="191"/>
      <c r="H22" s="191"/>
      <c r="I22" s="191"/>
    </row>
  </sheetData>
  <sheetProtection/>
  <mergeCells count="6">
    <mergeCell ref="F22:I22"/>
    <mergeCell ref="B3:C3"/>
    <mergeCell ref="A20:D20"/>
    <mergeCell ref="F21:I21"/>
    <mergeCell ref="A2:I2"/>
    <mergeCell ref="A1:M1"/>
  </mergeCells>
  <printOptions headings="1"/>
  <pageMargins left="0.25" right="0.25" top="0.75" bottom="0.75" header="0.3" footer="0.3"/>
  <pageSetup fitToHeight="1" fitToWidth="1" horizontalDpi="300" verticalDpi="3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9.57421875" style="63" customWidth="1"/>
    <col min="2" max="2" width="10.00390625" style="63" customWidth="1"/>
    <col min="3" max="3" width="7.8515625" style="63" customWidth="1"/>
    <col min="4" max="4" width="8.7109375" style="63" customWidth="1"/>
    <col min="5" max="5" width="9.140625" style="63" customWidth="1"/>
    <col min="6" max="6" width="8.57421875" style="63" customWidth="1"/>
    <col min="7" max="7" width="10.00390625" style="63" customWidth="1"/>
    <col min="8" max="16384" width="9.140625" style="63" customWidth="1"/>
  </cols>
  <sheetData>
    <row r="1" spans="1:12" ht="41.25" customHeight="1">
      <c r="A1" s="196" t="s">
        <v>98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2.75">
      <c r="A2" s="64" t="s">
        <v>79</v>
      </c>
      <c r="B2" s="205" t="s">
        <v>96</v>
      </c>
      <c r="C2" s="202" t="s">
        <v>95</v>
      </c>
      <c r="D2" s="203"/>
      <c r="E2" s="203"/>
      <c r="F2" s="203"/>
      <c r="G2" s="204"/>
      <c r="H2" s="198" t="s">
        <v>109</v>
      </c>
      <c r="I2" s="199"/>
      <c r="J2" s="199"/>
      <c r="K2" s="199"/>
      <c r="L2" s="200"/>
    </row>
    <row r="3" spans="1:12" ht="36">
      <c r="A3" s="65" t="s">
        <v>80</v>
      </c>
      <c r="B3" s="206"/>
      <c r="C3" s="66" t="s">
        <v>81</v>
      </c>
      <c r="D3" s="66" t="s">
        <v>82</v>
      </c>
      <c r="E3" s="66" t="s">
        <v>83</v>
      </c>
      <c r="F3" s="66" t="s">
        <v>84</v>
      </c>
      <c r="G3" s="65" t="s">
        <v>85</v>
      </c>
      <c r="H3" s="141" t="s">
        <v>81</v>
      </c>
      <c r="I3" s="141" t="s">
        <v>82</v>
      </c>
      <c r="J3" s="141" t="s">
        <v>83</v>
      </c>
      <c r="K3" s="141" t="s">
        <v>84</v>
      </c>
      <c r="L3" s="142" t="s">
        <v>85</v>
      </c>
    </row>
    <row r="4" spans="1:12" ht="12.75">
      <c r="A4" s="67"/>
      <c r="B4" s="67"/>
      <c r="C4" s="68" t="s">
        <v>86</v>
      </c>
      <c r="D4" s="68" t="s">
        <v>86</v>
      </c>
      <c r="E4" s="68" t="s">
        <v>87</v>
      </c>
      <c r="F4" s="68" t="s">
        <v>87</v>
      </c>
      <c r="G4" s="64" t="s">
        <v>87</v>
      </c>
      <c r="H4" s="143" t="s">
        <v>86</v>
      </c>
      <c r="I4" s="143" t="s">
        <v>86</v>
      </c>
      <c r="J4" s="143" t="s">
        <v>87</v>
      </c>
      <c r="K4" s="143" t="s">
        <v>87</v>
      </c>
      <c r="L4" s="144" t="s">
        <v>87</v>
      </c>
    </row>
    <row r="5" spans="1:12" ht="22.5">
      <c r="A5" s="69" t="s">
        <v>88</v>
      </c>
      <c r="B5" s="79">
        <v>25</v>
      </c>
      <c r="C5" s="20">
        <v>26</v>
      </c>
      <c r="D5" s="20">
        <v>0</v>
      </c>
      <c r="E5" s="22">
        <v>0</v>
      </c>
      <c r="F5" s="22">
        <v>0</v>
      </c>
      <c r="G5" s="9">
        <f>SUM(C5:F5)</f>
        <v>26</v>
      </c>
      <c r="H5" s="20">
        <v>26</v>
      </c>
      <c r="I5" s="20">
        <v>0</v>
      </c>
      <c r="J5" s="22">
        <v>2</v>
      </c>
      <c r="K5" s="22">
        <v>0</v>
      </c>
      <c r="L5" s="9">
        <f>SUM(H5:K5)</f>
        <v>28</v>
      </c>
    </row>
    <row r="6" spans="1:12" ht="12.75">
      <c r="A6" s="70" t="s">
        <v>89</v>
      </c>
      <c r="B6" s="81">
        <v>25</v>
      </c>
      <c r="C6" s="11">
        <f>SUM(C5:C5)</f>
        <v>26</v>
      </c>
      <c r="D6" s="11">
        <f>SUM(D5:D5)</f>
        <v>0</v>
      </c>
      <c r="E6" s="11">
        <f>SUM(E5:E5)</f>
        <v>0</v>
      </c>
      <c r="F6" s="11">
        <f>SUM(F5:F5)</f>
        <v>0</v>
      </c>
      <c r="G6" s="11">
        <f>SUM(C6:F6)</f>
        <v>26</v>
      </c>
      <c r="H6" s="11">
        <f>SUM(H5:H5)</f>
        <v>26</v>
      </c>
      <c r="I6" s="11">
        <f>SUM(I5:I5)</f>
        <v>0</v>
      </c>
      <c r="J6" s="11">
        <f>SUM(J5:J5)</f>
        <v>2</v>
      </c>
      <c r="K6" s="11">
        <f>SUM(K5:K5)</f>
        <v>0</v>
      </c>
      <c r="L6" s="11">
        <f>SUM(H6:K6)</f>
        <v>28</v>
      </c>
    </row>
    <row r="8" spans="1:4" ht="12.75">
      <c r="A8" s="188" t="s">
        <v>111</v>
      </c>
      <c r="B8" s="188"/>
      <c r="C8" s="188"/>
      <c r="D8" s="188"/>
    </row>
    <row r="9" spans="4:7" ht="12.75">
      <c r="D9" s="201" t="s">
        <v>91</v>
      </c>
      <c r="E9" s="201"/>
      <c r="F9" s="201"/>
      <c r="G9" s="201"/>
    </row>
    <row r="10" spans="4:7" ht="12.75">
      <c r="D10" s="201" t="s">
        <v>0</v>
      </c>
      <c r="E10" s="201"/>
      <c r="F10" s="201"/>
      <c r="G10" s="201"/>
    </row>
  </sheetData>
  <sheetProtection/>
  <mergeCells count="7">
    <mergeCell ref="A1:L1"/>
    <mergeCell ref="H2:L2"/>
    <mergeCell ref="D10:G10"/>
    <mergeCell ref="C2:G2"/>
    <mergeCell ref="A8:D8"/>
    <mergeCell ref="D9:G9"/>
    <mergeCell ref="B2:B3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6.421875" style="0" customWidth="1"/>
    <col min="2" max="2" width="31.57421875" style="0" bestFit="1" customWidth="1"/>
    <col min="3" max="3" width="12.28125" style="0" customWidth="1"/>
    <col min="4" max="5" width="12.7109375" style="62" customWidth="1"/>
    <col min="6" max="6" width="9.28125" style="62" bestFit="1" customWidth="1"/>
    <col min="7" max="7" width="12.8515625" style="62" customWidth="1"/>
    <col min="8" max="9" width="12.7109375" style="0" customWidth="1"/>
    <col min="11" max="11" width="12.7109375" style="0" customWidth="1"/>
  </cols>
  <sheetData>
    <row r="1" spans="1:11" ht="23.25">
      <c r="A1" s="208" t="s">
        <v>4</v>
      </c>
      <c r="B1" s="210" t="s">
        <v>99</v>
      </c>
      <c r="C1" s="211"/>
      <c r="D1" s="211"/>
      <c r="E1" s="211"/>
      <c r="F1" s="211"/>
      <c r="G1" s="211"/>
      <c r="H1" s="211"/>
      <c r="I1" s="211"/>
      <c r="J1" s="211"/>
      <c r="K1" s="211"/>
    </row>
    <row r="2" spans="1:12" ht="71.25" customHeight="1">
      <c r="A2" s="209"/>
      <c r="B2" s="83" t="s">
        <v>7</v>
      </c>
      <c r="C2" s="159" t="s">
        <v>94</v>
      </c>
      <c r="D2" s="160" t="s">
        <v>101</v>
      </c>
      <c r="E2" s="160" t="s">
        <v>102</v>
      </c>
      <c r="F2" s="161" t="s">
        <v>103</v>
      </c>
      <c r="G2" s="160" t="s">
        <v>104</v>
      </c>
      <c r="H2" s="162" t="s">
        <v>105</v>
      </c>
      <c r="I2" s="162" t="s">
        <v>106</v>
      </c>
      <c r="J2" s="163" t="s">
        <v>107</v>
      </c>
      <c r="K2" s="162" t="s">
        <v>108</v>
      </c>
      <c r="L2" s="164" t="s">
        <v>100</v>
      </c>
    </row>
    <row r="3" spans="1:12" ht="12.75" customHeight="1">
      <c r="A3" s="209"/>
      <c r="B3" s="84" t="s">
        <v>51</v>
      </c>
      <c r="C3" s="113">
        <v>87681676</v>
      </c>
      <c r="D3" s="94">
        <v>77456468</v>
      </c>
      <c r="E3" s="95">
        <v>18815292</v>
      </c>
      <c r="F3" s="96">
        <v>0</v>
      </c>
      <c r="G3" s="136">
        <f>SUM(D3:F3)</f>
        <v>96271760</v>
      </c>
      <c r="H3" s="148">
        <v>73357960</v>
      </c>
      <c r="I3" s="148">
        <v>18254863</v>
      </c>
      <c r="J3" s="148">
        <v>0</v>
      </c>
      <c r="K3" s="153">
        <f>SUM(H3:J3)</f>
        <v>91612823</v>
      </c>
      <c r="L3" s="165">
        <v>95.2</v>
      </c>
    </row>
    <row r="4" spans="1:12" ht="25.5">
      <c r="A4" s="209"/>
      <c r="B4" s="86" t="s">
        <v>92</v>
      </c>
      <c r="C4" s="113">
        <v>18841266</v>
      </c>
      <c r="D4" s="94">
        <v>14945275</v>
      </c>
      <c r="E4" s="95">
        <v>3623153</v>
      </c>
      <c r="F4" s="96">
        <v>0</v>
      </c>
      <c r="G4" s="136">
        <f>SUM(D4:F4)</f>
        <v>18568428</v>
      </c>
      <c r="H4" s="148">
        <v>14075429</v>
      </c>
      <c r="I4" s="148">
        <v>3053812</v>
      </c>
      <c r="J4" s="148">
        <v>0</v>
      </c>
      <c r="K4" s="153">
        <f>SUM(H4:J4)</f>
        <v>17129241</v>
      </c>
      <c r="L4" s="165">
        <v>92.2</v>
      </c>
    </row>
    <row r="5" spans="1:12" ht="12.75">
      <c r="A5" s="209"/>
      <c r="B5" s="84" t="s">
        <v>55</v>
      </c>
      <c r="C5" s="113">
        <v>29808507</v>
      </c>
      <c r="D5" s="94">
        <v>24187816</v>
      </c>
      <c r="E5" s="95">
        <v>4084205</v>
      </c>
      <c r="F5" s="96">
        <v>0</v>
      </c>
      <c r="G5" s="136">
        <f>SUM(D5:F5)</f>
        <v>28272021</v>
      </c>
      <c r="H5" s="148">
        <v>21025972</v>
      </c>
      <c r="I5" s="148">
        <v>3842615</v>
      </c>
      <c r="J5" s="148">
        <v>0</v>
      </c>
      <c r="K5" s="153">
        <f>SUM(H5:J5)</f>
        <v>24868587</v>
      </c>
      <c r="L5" s="165">
        <v>88.8</v>
      </c>
    </row>
    <row r="6" spans="1:12" ht="12.75">
      <c r="A6" s="209"/>
      <c r="B6" s="85" t="s">
        <v>57</v>
      </c>
      <c r="C6" s="92"/>
      <c r="D6" s="94"/>
      <c r="E6" s="95"/>
      <c r="F6" s="96">
        <v>0</v>
      </c>
      <c r="G6" s="136">
        <f>SUM(D6:F6)</f>
        <v>0</v>
      </c>
      <c r="H6" s="148"/>
      <c r="I6" s="148"/>
      <c r="J6" s="148"/>
      <c r="K6" s="153"/>
      <c r="L6" s="166"/>
    </row>
    <row r="7" spans="1:12" ht="12.75">
      <c r="A7" s="209"/>
      <c r="B7" s="86" t="s">
        <v>59</v>
      </c>
      <c r="C7" s="92"/>
      <c r="D7" s="94"/>
      <c r="E7" s="95"/>
      <c r="F7" s="96">
        <v>0</v>
      </c>
      <c r="G7" s="136">
        <f>SUM(D7:F7)</f>
        <v>0</v>
      </c>
      <c r="H7" s="148"/>
      <c r="I7" s="148"/>
      <c r="J7" s="148"/>
      <c r="K7" s="153"/>
      <c r="L7" s="166"/>
    </row>
    <row r="8" spans="1:12" ht="12.75">
      <c r="A8" s="209"/>
      <c r="B8" s="87" t="s">
        <v>71</v>
      </c>
      <c r="C8" s="114">
        <f>SUM(C3:C7)</f>
        <v>136331449</v>
      </c>
      <c r="D8" s="94">
        <f>SUM(D3:D7)</f>
        <v>116589559</v>
      </c>
      <c r="E8" s="94">
        <f>SUM(E3:E7)</f>
        <v>26522650</v>
      </c>
      <c r="F8" s="94">
        <f>SUM(F3:F7)</f>
        <v>0</v>
      </c>
      <c r="G8" s="137">
        <f aca="true" t="shared" si="0" ref="G8:G23">SUM(D8:F8)</f>
        <v>143112209</v>
      </c>
      <c r="H8" s="158">
        <f>SUM(H3:H7)</f>
        <v>108459361</v>
      </c>
      <c r="I8" s="158">
        <f>SUM(I3:I7)</f>
        <v>25151290</v>
      </c>
      <c r="J8" s="158">
        <f>SUM(J3:J7)</f>
        <v>0</v>
      </c>
      <c r="K8" s="154">
        <f>SUM(K3:K7)</f>
        <v>133610651</v>
      </c>
      <c r="L8" s="165">
        <v>93.3</v>
      </c>
    </row>
    <row r="9" spans="1:12" ht="12.75">
      <c r="A9" s="209"/>
      <c r="B9" s="88" t="s">
        <v>61</v>
      </c>
      <c r="C9" s="115"/>
      <c r="D9" s="94"/>
      <c r="E9" s="95"/>
      <c r="F9" s="96">
        <v>0</v>
      </c>
      <c r="G9" s="136">
        <v>0</v>
      </c>
      <c r="H9" s="148"/>
      <c r="I9" s="148"/>
      <c r="J9" s="148"/>
      <c r="K9" s="153"/>
      <c r="L9" s="166"/>
    </row>
    <row r="10" spans="1:12" ht="12.75">
      <c r="A10" s="209"/>
      <c r="B10" s="84" t="s">
        <v>63</v>
      </c>
      <c r="C10" s="113">
        <v>0</v>
      </c>
      <c r="D10" s="94">
        <v>282457</v>
      </c>
      <c r="E10" s="95">
        <v>0</v>
      </c>
      <c r="F10" s="96">
        <v>0</v>
      </c>
      <c r="G10" s="136">
        <f>SUM(D10:F10)</f>
        <v>282457</v>
      </c>
      <c r="H10" s="148">
        <v>282457</v>
      </c>
      <c r="I10" s="148">
        <v>0</v>
      </c>
      <c r="J10" s="148">
        <v>0</v>
      </c>
      <c r="K10" s="153">
        <f>SUM(H10:J10)</f>
        <v>282457</v>
      </c>
      <c r="L10" s="166">
        <v>100</v>
      </c>
    </row>
    <row r="11" spans="1:12" ht="12.75">
      <c r="A11" s="209"/>
      <c r="B11" s="84" t="s">
        <v>65</v>
      </c>
      <c r="C11" s="113"/>
      <c r="D11" s="94">
        <v>0</v>
      </c>
      <c r="E11" s="95">
        <v>0</v>
      </c>
      <c r="F11" s="96">
        <v>0</v>
      </c>
      <c r="G11" s="136">
        <v>0</v>
      </c>
      <c r="H11" s="148"/>
      <c r="I11" s="148"/>
      <c r="J11" s="148"/>
      <c r="K11" s="153"/>
      <c r="L11" s="166"/>
    </row>
    <row r="12" spans="1:12" ht="12.75">
      <c r="A12" s="209"/>
      <c r="B12" s="88" t="s">
        <v>67</v>
      </c>
      <c r="C12" s="115"/>
      <c r="D12" s="94"/>
      <c r="E12" s="95"/>
      <c r="F12" s="96">
        <v>0</v>
      </c>
      <c r="G12" s="136">
        <v>0</v>
      </c>
      <c r="H12" s="148"/>
      <c r="I12" s="148"/>
      <c r="J12" s="148"/>
      <c r="K12" s="153"/>
      <c r="L12" s="166"/>
    </row>
    <row r="13" spans="1:12" ht="12.75">
      <c r="A13" s="209"/>
      <c r="B13" s="87" t="s">
        <v>1</v>
      </c>
      <c r="C13" s="114"/>
      <c r="D13" s="97">
        <f>SUM(D9:D12)</f>
        <v>282457</v>
      </c>
      <c r="E13" s="97">
        <f>SUM(E9:E12)</f>
        <v>0</v>
      </c>
      <c r="F13" s="97">
        <f>SUM(F9:F12)</f>
        <v>0</v>
      </c>
      <c r="G13" s="137">
        <f>SUM(D13:F13)</f>
        <v>282457</v>
      </c>
      <c r="H13" s="158">
        <f>SUM(H10:H12)</f>
        <v>282457</v>
      </c>
      <c r="I13" s="158">
        <f>SUM(I10:I12)</f>
        <v>0</v>
      </c>
      <c r="J13" s="158">
        <f>SUM(J10:J12)</f>
        <v>0</v>
      </c>
      <c r="K13" s="158">
        <f>SUM(K10:K12)</f>
        <v>282457</v>
      </c>
      <c r="L13" s="166">
        <v>100</v>
      </c>
    </row>
    <row r="14" spans="1:12" ht="23.25" customHeight="1">
      <c r="A14" s="209"/>
      <c r="B14" s="89" t="s">
        <v>72</v>
      </c>
      <c r="C14" s="116">
        <f>(C8+C13)</f>
        <v>136331449</v>
      </c>
      <c r="D14" s="116">
        <f aca="true" t="shared" si="1" ref="D14:K14">(D8+D13)</f>
        <v>116872016</v>
      </c>
      <c r="E14" s="116">
        <f t="shared" si="1"/>
        <v>26522650</v>
      </c>
      <c r="F14" s="116">
        <f t="shared" si="1"/>
        <v>0</v>
      </c>
      <c r="G14" s="116">
        <f t="shared" si="1"/>
        <v>143394666</v>
      </c>
      <c r="H14" s="117">
        <f t="shared" si="1"/>
        <v>108741818</v>
      </c>
      <c r="I14" s="117">
        <f t="shared" si="1"/>
        <v>25151290</v>
      </c>
      <c r="J14" s="116">
        <f t="shared" si="1"/>
        <v>0</v>
      </c>
      <c r="K14" s="155">
        <f t="shared" si="1"/>
        <v>133893108</v>
      </c>
      <c r="L14" s="167">
        <v>93.4</v>
      </c>
    </row>
    <row r="15" spans="1:12" ht="25.5">
      <c r="A15" s="209"/>
      <c r="B15" s="88" t="s">
        <v>10</v>
      </c>
      <c r="C15" s="115"/>
      <c r="D15" s="98">
        <v>241264</v>
      </c>
      <c r="E15" s="99">
        <v>0</v>
      </c>
      <c r="F15" s="100">
        <v>0</v>
      </c>
      <c r="G15" s="138">
        <f t="shared" si="0"/>
        <v>241264</v>
      </c>
      <c r="H15" s="148">
        <v>241264</v>
      </c>
      <c r="I15" s="148"/>
      <c r="J15" s="148"/>
      <c r="K15" s="153">
        <v>241264</v>
      </c>
      <c r="L15" s="166">
        <v>100</v>
      </c>
    </row>
    <row r="16" spans="1:12" ht="25.5">
      <c r="A16" s="209"/>
      <c r="B16" s="88" t="s">
        <v>15</v>
      </c>
      <c r="C16" s="115"/>
      <c r="D16" s="98"/>
      <c r="E16" s="99"/>
      <c r="F16" s="100">
        <v>0</v>
      </c>
      <c r="G16" s="138">
        <f t="shared" si="0"/>
        <v>0</v>
      </c>
      <c r="H16" s="148"/>
      <c r="I16" s="148"/>
      <c r="J16" s="148"/>
      <c r="K16" s="153"/>
      <c r="L16" s="166"/>
    </row>
    <row r="17" spans="1:12" ht="12.75">
      <c r="A17" s="209"/>
      <c r="B17" s="88" t="s">
        <v>20</v>
      </c>
      <c r="C17" s="115"/>
      <c r="D17" s="98"/>
      <c r="E17" s="99"/>
      <c r="F17" s="100">
        <v>0</v>
      </c>
      <c r="G17" s="138">
        <f t="shared" si="0"/>
        <v>0</v>
      </c>
      <c r="H17" s="148"/>
      <c r="I17" s="148"/>
      <c r="J17" s="148"/>
      <c r="K17" s="153"/>
      <c r="L17" s="166"/>
    </row>
    <row r="18" spans="1:12" ht="12.75">
      <c r="A18" s="209"/>
      <c r="B18" s="88" t="s">
        <v>26</v>
      </c>
      <c r="C18" s="115">
        <v>2589971</v>
      </c>
      <c r="D18" s="98">
        <v>2354888</v>
      </c>
      <c r="E18" s="99">
        <v>194211</v>
      </c>
      <c r="F18" s="100"/>
      <c r="G18" s="138">
        <f t="shared" si="0"/>
        <v>2549099</v>
      </c>
      <c r="H18" s="148">
        <v>501573</v>
      </c>
      <c r="I18" s="148">
        <v>173533</v>
      </c>
      <c r="J18" s="148">
        <v>0</v>
      </c>
      <c r="K18" s="153">
        <f>SUM(H18:J18)</f>
        <v>675106</v>
      </c>
      <c r="L18" s="166">
        <v>26.5</v>
      </c>
    </row>
    <row r="19" spans="1:12" ht="12.75">
      <c r="A19" s="209"/>
      <c r="B19" s="88" t="s">
        <v>73</v>
      </c>
      <c r="C19" s="115"/>
      <c r="D19" s="98"/>
      <c r="E19" s="99"/>
      <c r="F19" s="100">
        <v>0</v>
      </c>
      <c r="G19" s="138">
        <f t="shared" si="0"/>
        <v>0</v>
      </c>
      <c r="H19" s="148"/>
      <c r="I19" s="148"/>
      <c r="J19" s="148"/>
      <c r="K19" s="153"/>
      <c r="L19" s="166"/>
    </row>
    <row r="20" spans="1:12" ht="12.75">
      <c r="A20" s="209"/>
      <c r="B20" s="88" t="s">
        <v>33</v>
      </c>
      <c r="C20" s="115"/>
      <c r="D20" s="98"/>
      <c r="E20" s="99"/>
      <c r="F20" s="100">
        <v>0</v>
      </c>
      <c r="G20" s="138">
        <f t="shared" si="0"/>
        <v>0</v>
      </c>
      <c r="H20" s="148"/>
      <c r="I20" s="148"/>
      <c r="J20" s="148"/>
      <c r="K20" s="153"/>
      <c r="L20" s="166"/>
    </row>
    <row r="21" spans="1:12" ht="25.5">
      <c r="A21" s="209"/>
      <c r="B21" s="88" t="s">
        <v>74</v>
      </c>
      <c r="C21" s="115"/>
      <c r="D21" s="98"/>
      <c r="E21" s="99"/>
      <c r="F21" s="100">
        <v>0</v>
      </c>
      <c r="G21" s="138">
        <f t="shared" si="0"/>
        <v>0</v>
      </c>
      <c r="H21" s="148"/>
      <c r="I21" s="148"/>
      <c r="J21" s="148"/>
      <c r="K21" s="153"/>
      <c r="L21" s="166"/>
    </row>
    <row r="22" spans="1:12" ht="27" customHeight="1">
      <c r="A22" s="209"/>
      <c r="B22" s="88" t="s">
        <v>93</v>
      </c>
      <c r="C22" s="115">
        <v>0</v>
      </c>
      <c r="D22" s="98">
        <v>637937</v>
      </c>
      <c r="E22" s="99">
        <v>0</v>
      </c>
      <c r="F22" s="100">
        <v>0</v>
      </c>
      <c r="G22" s="138">
        <f>SUM(D22:F22)</f>
        <v>637937</v>
      </c>
      <c r="H22" s="148">
        <v>637937</v>
      </c>
      <c r="I22" s="148">
        <v>0</v>
      </c>
      <c r="J22" s="148">
        <v>0</v>
      </c>
      <c r="K22" s="153">
        <v>637937</v>
      </c>
      <c r="L22" s="166">
        <v>100</v>
      </c>
    </row>
    <row r="23" spans="1:12" ht="12.75">
      <c r="A23" s="209"/>
      <c r="B23" s="88" t="s">
        <v>38</v>
      </c>
      <c r="C23" s="115"/>
      <c r="D23" s="98"/>
      <c r="E23" s="99"/>
      <c r="F23" s="100">
        <v>0</v>
      </c>
      <c r="G23" s="138">
        <f t="shared" si="0"/>
        <v>0</v>
      </c>
      <c r="H23" s="148"/>
      <c r="I23" s="148"/>
      <c r="J23" s="148"/>
      <c r="K23" s="153"/>
      <c r="L23" s="166"/>
    </row>
    <row r="24" spans="1:12" ht="20.25" customHeight="1">
      <c r="A24" s="209"/>
      <c r="B24" s="89" t="s">
        <v>75</v>
      </c>
      <c r="C24" s="116">
        <v>2589971</v>
      </c>
      <c r="D24" s="93">
        <f>SUM(D15:D23)</f>
        <v>3234089</v>
      </c>
      <c r="E24" s="93">
        <f>SUM(E15:E23)</f>
        <v>194211</v>
      </c>
      <c r="F24" s="93">
        <f>SUM(F15:F23)</f>
        <v>0</v>
      </c>
      <c r="G24" s="139">
        <f>SUM(G15:G23)</f>
        <v>3428300</v>
      </c>
      <c r="H24" s="151">
        <f>SUM(H15:H22)</f>
        <v>1380774</v>
      </c>
      <c r="I24" s="151">
        <f>SUM(I18:I22)</f>
        <v>173533</v>
      </c>
      <c r="J24" s="151">
        <f>SUM(J18:J22)</f>
        <v>0</v>
      </c>
      <c r="K24" s="156">
        <f>SUM(K15:K22)</f>
        <v>1554307</v>
      </c>
      <c r="L24" s="167">
        <v>45.3</v>
      </c>
    </row>
    <row r="25" spans="1:12" ht="12.75">
      <c r="A25" s="209"/>
      <c r="B25" s="90" t="s">
        <v>70</v>
      </c>
      <c r="C25" s="117">
        <v>133741438</v>
      </c>
      <c r="D25" s="101">
        <v>113637927</v>
      </c>
      <c r="E25" s="101">
        <v>26328439</v>
      </c>
      <c r="F25" s="101">
        <v>0</v>
      </c>
      <c r="G25" s="101">
        <f>SUM(D25:F25)</f>
        <v>139966366</v>
      </c>
      <c r="H25" s="150">
        <v>108574810</v>
      </c>
      <c r="I25" s="150">
        <v>24977757</v>
      </c>
      <c r="J25" s="150"/>
      <c r="K25" s="157">
        <f>SUM(H25:J25)</f>
        <v>133552567</v>
      </c>
      <c r="L25" s="167">
        <v>95.4</v>
      </c>
    </row>
    <row r="26" spans="1:12" ht="12.75">
      <c r="A26" s="209"/>
      <c r="B26" s="91" t="s">
        <v>76</v>
      </c>
      <c r="C26" s="118">
        <v>125115108</v>
      </c>
      <c r="D26" s="98"/>
      <c r="E26" s="99"/>
      <c r="F26" s="100">
        <v>0</v>
      </c>
      <c r="G26" s="140">
        <f>SUM(D26:F26)</f>
        <v>0</v>
      </c>
      <c r="H26" s="148"/>
      <c r="I26" s="148"/>
      <c r="J26" s="148"/>
      <c r="K26" s="153"/>
      <c r="L26" s="166"/>
    </row>
    <row r="27" spans="1:12" ht="12.75">
      <c r="A27" s="209"/>
      <c r="B27" s="91" t="s">
        <v>77</v>
      </c>
      <c r="C27" s="118">
        <v>8626330</v>
      </c>
      <c r="D27" s="98"/>
      <c r="E27" s="99"/>
      <c r="F27" s="100">
        <f>(F25-F26)</f>
        <v>0</v>
      </c>
      <c r="G27" s="140">
        <f>SUM(D27:F27)</f>
        <v>0</v>
      </c>
      <c r="H27" s="148"/>
      <c r="I27" s="148"/>
      <c r="J27" s="148"/>
      <c r="K27" s="153"/>
      <c r="L27" s="166"/>
    </row>
    <row r="28" spans="1:12" ht="22.5" customHeight="1">
      <c r="A28" s="209"/>
      <c r="B28" s="90" t="s">
        <v>78</v>
      </c>
      <c r="C28" s="117">
        <v>136331409</v>
      </c>
      <c r="D28" s="101">
        <f aca="true" t="shared" si="2" ref="D28:J28">(D24+D25)</f>
        <v>116872016</v>
      </c>
      <c r="E28" s="101">
        <f t="shared" si="2"/>
        <v>26522650</v>
      </c>
      <c r="F28" s="101">
        <f t="shared" si="2"/>
        <v>0</v>
      </c>
      <c r="G28" s="169">
        <f t="shared" si="2"/>
        <v>143394666</v>
      </c>
      <c r="H28" s="169">
        <f t="shared" si="2"/>
        <v>109955584</v>
      </c>
      <c r="I28" s="169">
        <f t="shared" si="2"/>
        <v>25151290</v>
      </c>
      <c r="J28" s="169">
        <f t="shared" si="2"/>
        <v>0</v>
      </c>
      <c r="K28" s="169">
        <f>(K24+K25)</f>
        <v>135106874</v>
      </c>
      <c r="L28" s="167">
        <v>94.2</v>
      </c>
    </row>
    <row r="30" spans="1:4" ht="12.75">
      <c r="A30" s="188" t="s">
        <v>110</v>
      </c>
      <c r="B30" s="189"/>
      <c r="C30" s="189"/>
      <c r="D30" s="189"/>
    </row>
    <row r="32" spans="5:7" ht="12.75">
      <c r="E32" s="207" t="s">
        <v>91</v>
      </c>
      <c r="F32" s="207"/>
      <c r="G32" s="207"/>
    </row>
    <row r="33" spans="5:7" ht="12.75">
      <c r="E33" s="207" t="s">
        <v>0</v>
      </c>
      <c r="F33" s="207"/>
      <c r="G33" s="207"/>
    </row>
  </sheetData>
  <sheetProtection/>
  <mergeCells count="5">
    <mergeCell ref="E33:G33"/>
    <mergeCell ref="A1:A28"/>
    <mergeCell ref="A30:D30"/>
    <mergeCell ref="E32:G32"/>
    <mergeCell ref="B1:K1"/>
  </mergeCells>
  <printOptions headings="1" horizontalCentered="1"/>
  <pageMargins left="0.25" right="0.25" top="0.75" bottom="0.75" header="0.3" footer="0.3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Felhasznalo</cp:lastModifiedBy>
  <cp:lastPrinted>2021-05-26T12:31:55Z</cp:lastPrinted>
  <dcterms:created xsi:type="dcterms:W3CDTF">2005-02-03T09:30:35Z</dcterms:created>
  <dcterms:modified xsi:type="dcterms:W3CDTF">2022-05-31T12:10:11Z</dcterms:modified>
  <cp:category/>
  <cp:version/>
  <cp:contentType/>
  <cp:contentStatus/>
</cp:coreProperties>
</file>