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18" activeTab="0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" sheetId="5" r:id="rId5"/>
  </sheets>
  <definedNames/>
  <calcPr fullCalcOnLoad="1"/>
</workbook>
</file>

<file path=xl/sharedStrings.xml><?xml version="1.0" encoding="utf-8"?>
<sst xmlns="http://schemas.openxmlformats.org/spreadsheetml/2006/main" count="181" uniqueCount="114">
  <si>
    <t>intézményvezető</t>
  </si>
  <si>
    <t>Felhalmozási kiadás</t>
  </si>
  <si>
    <t>BEVÉTEL</t>
  </si>
  <si>
    <t>KIADÁS</t>
  </si>
  <si>
    <t>Kondorosi Többsincs Óvoda és Bölcsőde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</si>
  <si>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</si>
  <si>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</si>
  <si>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</si>
  <si>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</si>
  <si>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</si>
  <si>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</si>
  <si>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</si>
  <si>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</si>
  <si>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</si>
  <si>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</si>
  <si>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</si>
  <si>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</si>
  <si>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</si>
  <si>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</si>
  <si>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</si>
  <si>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</si>
  <si>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</si>
  <si>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</si>
  <si>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</si>
  <si>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</si>
  <si>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</si>
  <si>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</si>
  <si>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</si>
  <si>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</si>
  <si>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</si>
  <si>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</si>
  <si>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</si>
  <si>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</si>
  <si>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</si>
  <si>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</si>
  <si>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</si>
  <si>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</si>
  <si>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</si>
  <si>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</si>
  <si>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</si>
  <si>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</si>
  <si>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</si>
  <si>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</si>
  <si>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</si>
  <si>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</si>
  <si>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</si>
  <si>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</si>
  <si>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</si>
  <si>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</si>
  <si>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</si>
  <si>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</si>
  <si>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</si>
  <si>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</si>
  <si>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</si>
  <si>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</si>
  <si>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</si>
  <si>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</si>
  <si>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</si>
  <si>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</si>
  <si>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</si>
  <si>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</si>
  <si>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</si>
  <si>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</si>
  <si>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</si>
  <si>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</si>
  <si>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</si>
  <si>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</si>
  <si>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</si>
  <si>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</si>
  <si>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</si>
  <si>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</si>
  <si>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</si>
  <si>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</si>
  <si>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</si>
  <si>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</si>
  <si>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</si>
  <si>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</si>
  <si>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</si>
  <si>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</si>
  <si>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</si>
  <si>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</si>
  <si>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</si>
  <si>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</si>
  <si>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</si>
  <si>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</si>
  <si>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</si>
  <si>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</si>
  <si>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</si>
  <si>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</si>
  <si>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</si>
  <si>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Kondorosi Többsincs Óvoda és Bölcsőde </t>
  </si>
  <si>
    <t>Horcsák István</t>
  </si>
  <si>
    <t>Munkaadókat terhelő járulékok és szociális hozzájárulási adó 22%</t>
  </si>
  <si>
    <t>Előző évi költségvetési maradvány igénybevétele</t>
  </si>
  <si>
    <t>Teljesítés %-a</t>
  </si>
  <si>
    <t>2018. Kötelező feladat tv. szerint eredeti ei.</t>
  </si>
  <si>
    <t>2018. Kötelező feladat önk. döntés ért. eredeti ei.</t>
  </si>
  <si>
    <t>2018. Önként váll. feladat eredeti ei.</t>
  </si>
  <si>
    <t>2018. évi eredeti ei. Összesen</t>
  </si>
  <si>
    <t>2018. módosított előirányzat Kötelező feladat tv. Szerint</t>
  </si>
  <si>
    <t xml:space="preserve">2018. módosított előirányzat Kötelező feladat önk. döntés ért. </t>
  </si>
  <si>
    <t>2018. módosított előirányzat Önként váll. Feladat</t>
  </si>
  <si>
    <t>2018. évi módosított előirányz. Összesen</t>
  </si>
  <si>
    <t>2018. éves teljesítés Kötelező feladat tv. Szerint</t>
  </si>
  <si>
    <t xml:space="preserve">2018. éves teljesítés Kötelező feladat önk. döntés ért. </t>
  </si>
  <si>
    <t>2018. éves teljesítés Önként váll. Feladat</t>
  </si>
  <si>
    <t>2018. éves teljesítés Összesen</t>
  </si>
  <si>
    <t>Finanszírozás 2018.</t>
  </si>
  <si>
    <t>Kondoros, 2019. április 30.</t>
  </si>
  <si>
    <t>KONDOROSI TÖBBSINCS ÓVODA ÉS BÖLCSŐDE  2018. ÉVI KÖLTSÉGVETÉSE -  LÉTSZÁM</t>
  </si>
  <si>
    <t>2018. évi   előirányazat</t>
  </si>
  <si>
    <t>2018. éves teljesítés</t>
  </si>
  <si>
    <t>KONDOROSI TÖBBSINCS ÓVODA ÉS BÖLCSŐDE 2018. ÉVI KÖLTSÉGVETÉSE</t>
  </si>
  <si>
    <t>Kondoros, 2019. május 8.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</si>
</sst>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  <numFmt numFmtId="192" formatCode="0.0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179" fontId="9" fillId="33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9" fontId="0" fillId="0" borderId="10" xfId="4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3" fontId="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9" fontId="0" fillId="0" borderId="10" xfId="40" applyNumberFormat="1" applyFont="1" applyFill="1" applyBorder="1" applyAlignment="1">
      <alignment horizontal="right" vertical="center"/>
    </xf>
    <xf numFmtId="179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3" borderId="10" xfId="40" applyNumberFormat="1" applyFont="1" applyFill="1" applyBorder="1" applyAlignment="1">
      <alignment horizontal="right" vertical="center"/>
    </xf>
    <xf numFmtId="179" fontId="9" fillId="33" borderId="10" xfId="40" applyNumberFormat="1" applyFont="1" applyFill="1" applyBorder="1" applyAlignment="1">
      <alignment horizontal="center" vertical="center" wrapText="1"/>
    </xf>
    <xf numFmtId="3" fontId="13" fillId="33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8" fillId="33" borderId="12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33" borderId="12" xfId="40" applyNumberFormat="1" applyFont="1" applyFill="1" applyBorder="1" applyAlignment="1">
      <alignment/>
    </xf>
    <xf numFmtId="191" fontId="0" fillId="0" borderId="10" xfId="40" applyNumberFormat="1" applyFont="1" applyBorder="1" applyAlignment="1">
      <alignment horizontal="right" vertical="center"/>
    </xf>
    <xf numFmtId="179" fontId="19" fillId="33" borderId="10" xfId="4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179" fontId="20" fillId="33" borderId="10" xfId="40" applyNumberFormat="1" applyFont="1" applyFill="1" applyBorder="1" applyAlignment="1">
      <alignment horizontal="center" vertical="center" wrapText="1"/>
    </xf>
    <xf numFmtId="3" fontId="7" fillId="0" borderId="13" xfId="40" applyNumberFormat="1" applyFont="1" applyFill="1" applyBorder="1" applyAlignment="1">
      <alignment/>
    </xf>
    <xf numFmtId="179" fontId="66" fillId="33" borderId="10" xfId="4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67" fillId="0" borderId="10" xfId="0" applyFont="1" applyBorder="1" applyAlignment="1">
      <alignment/>
    </xf>
    <xf numFmtId="0" fontId="67" fillId="34" borderId="14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5" fillId="0" borderId="10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9" fillId="33" borderId="10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0" applyNumberFormat="1" applyFont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79" fontId="68" fillId="33" borderId="10" xfId="4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horizontal="left" vertical="center" textRotation="90" wrapText="1" shrinkToFit="1"/>
    </xf>
    <xf numFmtId="0" fontId="22" fillId="33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49" fontId="9" fillId="33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7" fillId="0" borderId="14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3" fontId="67" fillId="0" borderId="11" xfId="0" applyNumberFormat="1" applyFont="1" applyBorder="1" applyAlignment="1">
      <alignment/>
    </xf>
    <xf numFmtId="3" fontId="67" fillId="0" borderId="15" xfId="0" applyNumberFormat="1" applyFont="1" applyBorder="1" applyAlignment="1">
      <alignment/>
    </xf>
    <xf numFmtId="3" fontId="0" fillId="34" borderId="14" xfId="0" applyNumberFormat="1" applyFill="1" applyBorder="1" applyAlignment="1">
      <alignment/>
    </xf>
    <xf numFmtId="3" fontId="67" fillId="34" borderId="14" xfId="0" applyNumberFormat="1" applyFont="1" applyFill="1" applyBorder="1" applyAlignment="1">
      <alignment/>
    </xf>
    <xf numFmtId="3" fontId="67" fillId="34" borderId="10" xfId="0" applyNumberFormat="1" applyFont="1" applyFill="1" applyBorder="1" applyAlignment="1">
      <alignment/>
    </xf>
    <xf numFmtId="3" fontId="67" fillId="34" borderId="11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3" fontId="27" fillId="0" borderId="14" xfId="40" applyNumberFormat="1" applyFont="1" applyBorder="1" applyAlignment="1">
      <alignment/>
    </xf>
    <xf numFmtId="3" fontId="28" fillId="0" borderId="14" xfId="40" applyNumberFormat="1" applyFont="1" applyBorder="1" applyAlignment="1">
      <alignment/>
    </xf>
    <xf numFmtId="3" fontId="27" fillId="33" borderId="14" xfId="40" applyNumberFormat="1" applyFont="1" applyFill="1" applyBorder="1" applyAlignment="1">
      <alignment/>
    </xf>
    <xf numFmtId="3" fontId="27" fillId="0" borderId="14" xfId="40" applyNumberFormat="1" applyFont="1" applyFill="1" applyBorder="1" applyAlignment="1">
      <alignment/>
    </xf>
    <xf numFmtId="3" fontId="15" fillId="0" borderId="15" xfId="40" applyNumberFormat="1" applyFont="1" applyBorder="1" applyAlignment="1">
      <alignment/>
    </xf>
    <xf numFmtId="3" fontId="8" fillId="0" borderId="15" xfId="40" applyNumberFormat="1" applyFont="1" applyBorder="1" applyAlignment="1">
      <alignment/>
    </xf>
    <xf numFmtId="3" fontId="8" fillId="33" borderId="15" xfId="40" applyNumberFormat="1" applyFont="1" applyFill="1" applyBorder="1" applyAlignment="1">
      <alignment/>
    </xf>
    <xf numFmtId="3" fontId="15" fillId="0" borderId="15" xfId="40" applyNumberFormat="1" applyFont="1" applyFill="1" applyBorder="1" applyAlignment="1">
      <alignment/>
    </xf>
    <xf numFmtId="3" fontId="8" fillId="0" borderId="15" xfId="40" applyNumberFormat="1" applyFont="1" applyFill="1" applyBorder="1" applyAlignment="1">
      <alignment/>
    </xf>
    <xf numFmtId="3" fontId="27" fillId="0" borderId="10" xfId="40" applyNumberFormat="1" applyFont="1" applyBorder="1" applyAlignment="1">
      <alignment/>
    </xf>
    <xf numFmtId="3" fontId="28" fillId="0" borderId="10" xfId="40" applyNumberFormat="1" applyFont="1" applyBorder="1" applyAlignment="1">
      <alignment/>
    </xf>
    <xf numFmtId="3" fontId="27" fillId="33" borderId="10" xfId="40" applyNumberFormat="1" applyFont="1" applyFill="1" applyBorder="1" applyAlignment="1">
      <alignment/>
    </xf>
    <xf numFmtId="3" fontId="27" fillId="0" borderId="10" xfId="4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29" fillId="0" borderId="10" xfId="0" applyNumberFormat="1" applyFont="1" applyFill="1" applyBorder="1" applyAlignment="1">
      <alignment horizontal="right"/>
    </xf>
    <xf numFmtId="3" fontId="8" fillId="33" borderId="10" xfId="40" applyNumberFormat="1" applyFont="1" applyFill="1" applyBorder="1" applyAlignment="1">
      <alignment horizontal="right"/>
    </xf>
    <xf numFmtId="3" fontId="8" fillId="0" borderId="10" xfId="40" applyNumberFormat="1" applyFont="1" applyBorder="1" applyAlignment="1">
      <alignment horizontal="right"/>
    </xf>
    <xf numFmtId="3" fontId="30" fillId="33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vertical="center"/>
    </xf>
    <xf numFmtId="3" fontId="8" fillId="33" borderId="10" xfId="40" applyNumberFormat="1" applyFont="1" applyFill="1" applyBorder="1" applyAlignment="1">
      <alignment horizontal="right" vertical="center"/>
    </xf>
    <xf numFmtId="3" fontId="8" fillId="34" borderId="10" xfId="4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69" fillId="34" borderId="10" xfId="0" applyNumberFormat="1" applyFont="1" applyFill="1" applyBorder="1" applyAlignment="1">
      <alignment/>
    </xf>
    <xf numFmtId="3" fontId="67" fillId="35" borderId="15" xfId="0" applyNumberFormat="1" applyFont="1" applyFill="1" applyBorder="1" applyAlignment="1">
      <alignment/>
    </xf>
    <xf numFmtId="3" fontId="67" fillId="34" borderId="10" xfId="0" applyNumberFormat="1" applyFont="1" applyFill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9" fillId="34" borderId="10" xfId="0" applyNumberFormat="1" applyFont="1" applyFill="1" applyBorder="1" applyAlignment="1">
      <alignment vertical="center"/>
    </xf>
    <xf numFmtId="0" fontId="70" fillId="36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69" fillId="0" borderId="15" xfId="0" applyNumberFormat="1" applyFont="1" applyBorder="1" applyAlignment="1">
      <alignment/>
    </xf>
    <xf numFmtId="3" fontId="69" fillId="34" borderId="15" xfId="0" applyNumberFormat="1" applyFont="1" applyFill="1" applyBorder="1" applyAlignment="1">
      <alignment/>
    </xf>
    <xf numFmtId="3" fontId="16" fillId="0" borderId="14" xfId="40" applyNumberFormat="1" applyFont="1" applyBorder="1" applyAlignment="1">
      <alignment/>
    </xf>
    <xf numFmtId="3" fontId="16" fillId="33" borderId="14" xfId="4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16" fillId="0" borderId="14" xfId="40" applyNumberFormat="1" applyFont="1" applyFill="1" applyBorder="1" applyAlignment="1">
      <alignment/>
    </xf>
    <xf numFmtId="3" fontId="18" fillId="33" borderId="13" xfId="40" applyNumberFormat="1" applyFont="1" applyFill="1" applyBorder="1" applyAlignment="1">
      <alignment/>
    </xf>
    <xf numFmtId="3" fontId="28" fillId="33" borderId="15" xfId="40" applyNumberFormat="1" applyFont="1" applyFill="1" applyBorder="1" applyAlignment="1">
      <alignment/>
    </xf>
    <xf numFmtId="3" fontId="67" fillId="33" borderId="10" xfId="40" applyNumberFormat="1" applyFont="1" applyFill="1" applyBorder="1" applyAlignment="1">
      <alignment vertical="center"/>
    </xf>
    <xf numFmtId="0" fontId="69" fillId="34" borderId="10" xfId="0" applyFont="1" applyFill="1" applyBorder="1" applyAlignment="1">
      <alignment vertical="center"/>
    </xf>
    <xf numFmtId="192" fontId="67" fillId="0" borderId="14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6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3" fontId="0" fillId="0" borderId="0" xfId="40" applyNumberFormat="1" applyFont="1" applyAlignment="1">
      <alignment horizontal="center"/>
    </xf>
    <xf numFmtId="0" fontId="17" fillId="0" borderId="11" xfId="56" applyFont="1" applyFill="1" applyBorder="1" applyAlignment="1">
      <alignment horizontal="center"/>
      <protection/>
    </xf>
    <xf numFmtId="0" fontId="17" fillId="0" borderId="13" xfId="56" applyFont="1" applyFill="1" applyBorder="1" applyAlignment="1">
      <alignment horizontal="center"/>
      <protection/>
    </xf>
    <xf numFmtId="0" fontId="17" fillId="0" borderId="14" xfId="56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D44" sqref="D4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Q23" sqref="Q23"/>
    </sheetView>
  </sheetViews>
  <sheetFormatPr defaultColWidth="9.140625" defaultRowHeight="12.75"/>
  <cols>
    <col min="1" max="1" width="4.28125" style="115" customWidth="1"/>
    <col min="2" max="2" width="3.421875" style="0" customWidth="1"/>
    <col min="3" max="3" width="4.57421875" style="0" customWidth="1"/>
    <col min="4" max="4" width="31.7109375" style="32" customWidth="1"/>
    <col min="5" max="5" width="10.7109375" style="39" customWidth="1"/>
    <col min="6" max="6" width="10.7109375" style="0" customWidth="1"/>
    <col min="7" max="7" width="7.7109375" style="0" customWidth="1"/>
    <col min="8" max="8" width="10.7109375" style="40" customWidth="1"/>
    <col min="9" max="10" width="10.7109375" style="0" customWidth="1"/>
    <col min="11" max="11" width="7.7109375" style="0" customWidth="1"/>
    <col min="12" max="12" width="10.7109375" style="0" customWidth="1"/>
    <col min="13" max="14" width="12.7109375" style="0" customWidth="1"/>
    <col min="15" max="15" width="7.57421875" style="0" customWidth="1"/>
    <col min="16" max="16" width="12.7109375" style="0" customWidth="1"/>
    <col min="17" max="17" width="7.140625" style="0" customWidth="1"/>
  </cols>
  <sheetData>
    <row r="1" spans="1:17" s="2" customFormat="1" ht="39" customHeight="1">
      <c r="A1" s="190" t="s">
        <v>112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8" s="2" customFormat="1" ht="14.25" customHeight="1">
      <c r="A2" s="198" t="s">
        <v>2</v>
      </c>
      <c r="B2" s="198"/>
      <c r="C2" s="198"/>
      <c r="D2" s="198"/>
      <c r="E2" s="198"/>
      <c r="F2" s="198"/>
      <c r="G2" s="198"/>
      <c r="H2" s="198"/>
    </row>
    <row r="3" spans="1:17" s="5" customFormat="1" ht="72" customHeight="1">
      <c r="A3" s="107" t="s">
        <v>5</v>
      </c>
      <c r="B3" s="195" t="s">
        <v>6</v>
      </c>
      <c r="C3" s="195"/>
      <c r="D3" s="3" t="s">
        <v>7</v>
      </c>
      <c r="E3" s="4" t="s">
        <v>95</v>
      </c>
      <c r="F3" s="87" t="s">
        <v>96</v>
      </c>
      <c r="G3" s="4" t="s">
        <v>97</v>
      </c>
      <c r="H3" s="4" t="s">
        <v>98</v>
      </c>
      <c r="I3" s="83" t="s">
        <v>99</v>
      </c>
      <c r="J3" s="83" t="s">
        <v>100</v>
      </c>
      <c r="K3" s="83" t="s">
        <v>101</v>
      </c>
      <c r="L3" s="73" t="s">
        <v>102</v>
      </c>
      <c r="M3" s="105" t="s">
        <v>103</v>
      </c>
      <c r="N3" s="105" t="s">
        <v>104</v>
      </c>
      <c r="O3" s="105" t="s">
        <v>105</v>
      </c>
      <c r="P3" s="89" t="s">
        <v>106</v>
      </c>
      <c r="Q3" s="173" t="s">
        <v>94</v>
      </c>
    </row>
    <row r="4" spans="1:17" s="9" customFormat="1" ht="12.75" customHeight="1">
      <c r="A4" s="192" t="s">
        <v>4</v>
      </c>
      <c r="B4" s="193"/>
      <c r="C4" s="193"/>
      <c r="D4" s="194"/>
      <c r="E4" s="6"/>
      <c r="F4" s="7"/>
      <c r="G4" s="7"/>
      <c r="H4" s="8"/>
      <c r="I4" s="84"/>
      <c r="J4" s="84"/>
      <c r="K4" s="84"/>
      <c r="L4" s="84"/>
      <c r="M4" s="106"/>
      <c r="N4" s="106"/>
      <c r="O4" s="106"/>
      <c r="P4" s="106"/>
      <c r="Q4" s="122"/>
    </row>
    <row r="5" spans="1:17" s="9" customFormat="1" ht="29.25" customHeight="1">
      <c r="A5" s="108" t="s">
        <v>8</v>
      </c>
      <c r="B5" s="10" t="s">
        <v>9</v>
      </c>
      <c r="C5" s="116"/>
      <c r="D5" s="11" t="s">
        <v>10</v>
      </c>
      <c r="E5" s="152"/>
      <c r="F5" s="152"/>
      <c r="G5" s="12"/>
      <c r="H5" s="85">
        <f>H6</f>
        <v>0</v>
      </c>
      <c r="I5" s="161"/>
      <c r="J5" s="161"/>
      <c r="K5" s="161"/>
      <c r="L5" s="161"/>
      <c r="M5" s="170"/>
      <c r="N5" s="170"/>
      <c r="O5" s="170"/>
      <c r="P5" s="170"/>
      <c r="Q5" s="123"/>
    </row>
    <row r="6" spans="1:17" s="9" customFormat="1" ht="25.5">
      <c r="A6" s="109"/>
      <c r="B6" s="13"/>
      <c r="C6" s="117" t="s">
        <v>11</v>
      </c>
      <c r="D6" s="14" t="s">
        <v>12</v>
      </c>
      <c r="E6" s="153"/>
      <c r="F6" s="153"/>
      <c r="G6" s="15"/>
      <c r="H6" s="16">
        <f>SUM(E6:G6)</f>
        <v>0</v>
      </c>
      <c r="I6" s="15"/>
      <c r="J6" s="15"/>
      <c r="K6" s="15"/>
      <c r="L6" s="15"/>
      <c r="M6" s="171"/>
      <c r="N6" s="171"/>
      <c r="O6" s="171"/>
      <c r="P6" s="171"/>
      <c r="Q6" s="122"/>
    </row>
    <row r="7" spans="1:17" s="9" customFormat="1" ht="25.5">
      <c r="A7" s="108" t="s">
        <v>13</v>
      </c>
      <c r="B7" s="10" t="s">
        <v>14</v>
      </c>
      <c r="C7" s="116"/>
      <c r="D7" s="11" t="s">
        <v>15</v>
      </c>
      <c r="E7" s="154"/>
      <c r="F7" s="154"/>
      <c r="G7" s="17"/>
      <c r="H7" s="17">
        <f>H8</f>
        <v>0</v>
      </c>
      <c r="I7" s="161"/>
      <c r="J7" s="161"/>
      <c r="K7" s="161"/>
      <c r="L7" s="161"/>
      <c r="M7" s="170"/>
      <c r="N7" s="170"/>
      <c r="O7" s="170"/>
      <c r="P7" s="170"/>
      <c r="Q7" s="123"/>
    </row>
    <row r="8" spans="1:17" s="9" customFormat="1" ht="29.25" customHeight="1">
      <c r="A8" s="110"/>
      <c r="B8" s="18"/>
      <c r="C8" s="117" t="s">
        <v>16</v>
      </c>
      <c r="D8" s="121" t="s">
        <v>17</v>
      </c>
      <c r="E8" s="155"/>
      <c r="F8" s="153"/>
      <c r="G8" s="19"/>
      <c r="H8" s="20"/>
      <c r="I8" s="15"/>
      <c r="J8" s="15"/>
      <c r="K8" s="15"/>
      <c r="L8" s="15"/>
      <c r="M8" s="171"/>
      <c r="N8" s="171"/>
      <c r="O8" s="171"/>
      <c r="P8" s="171"/>
      <c r="Q8" s="122"/>
    </row>
    <row r="9" spans="1:17" s="9" customFormat="1" ht="12.75">
      <c r="A9" s="108" t="s">
        <v>18</v>
      </c>
      <c r="B9" s="10" t="s">
        <v>19</v>
      </c>
      <c r="C9" s="116"/>
      <c r="D9" s="11" t="s">
        <v>20</v>
      </c>
      <c r="E9" s="154"/>
      <c r="F9" s="154"/>
      <c r="G9" s="17"/>
      <c r="H9" s="17">
        <f>H10</f>
        <v>0</v>
      </c>
      <c r="I9" s="161"/>
      <c r="J9" s="161"/>
      <c r="K9" s="161"/>
      <c r="L9" s="161"/>
      <c r="M9" s="170"/>
      <c r="N9" s="170"/>
      <c r="O9" s="170"/>
      <c r="P9" s="170"/>
      <c r="Q9" s="123"/>
    </row>
    <row r="10" spans="1:17" s="9" customFormat="1" ht="12.75">
      <c r="A10" s="110"/>
      <c r="B10" s="18"/>
      <c r="C10" s="117" t="s">
        <v>21</v>
      </c>
      <c r="D10" s="14" t="s">
        <v>22</v>
      </c>
      <c r="E10" s="155"/>
      <c r="F10" s="155"/>
      <c r="G10" s="16">
        <f>G11</f>
        <v>0</v>
      </c>
      <c r="H10" s="16">
        <f>H11</f>
        <v>0</v>
      </c>
      <c r="I10" s="15"/>
      <c r="J10" s="15"/>
      <c r="K10" s="15"/>
      <c r="L10" s="15"/>
      <c r="M10" s="171"/>
      <c r="N10" s="171"/>
      <c r="O10" s="171"/>
      <c r="P10" s="171"/>
      <c r="Q10" s="122"/>
    </row>
    <row r="11" spans="1:17" s="9" customFormat="1" ht="23.25" customHeight="1">
      <c r="A11" s="110"/>
      <c r="B11" s="21"/>
      <c r="C11" s="118"/>
      <c r="D11" s="14" t="s">
        <v>23</v>
      </c>
      <c r="E11" s="153"/>
      <c r="F11" s="153"/>
      <c r="G11" s="19"/>
      <c r="H11" s="20"/>
      <c r="I11" s="15"/>
      <c r="J11" s="15"/>
      <c r="K11" s="15"/>
      <c r="L11" s="15"/>
      <c r="M11" s="171"/>
      <c r="N11" s="171"/>
      <c r="O11" s="171"/>
      <c r="P11" s="171"/>
      <c r="Q11" s="122"/>
    </row>
    <row r="12" spans="1:17" s="9" customFormat="1" ht="21" customHeight="1">
      <c r="A12" s="108" t="s">
        <v>24</v>
      </c>
      <c r="B12" s="10" t="s">
        <v>25</v>
      </c>
      <c r="C12" s="116"/>
      <c r="D12" s="11" t="s">
        <v>26</v>
      </c>
      <c r="E12" s="154">
        <v>2365000</v>
      </c>
      <c r="F12" s="154">
        <v>267000</v>
      </c>
      <c r="G12" s="17">
        <v>0</v>
      </c>
      <c r="H12" s="17">
        <f>SUM(E12:G12)</f>
        <v>2632000</v>
      </c>
      <c r="I12" s="161">
        <v>2902229</v>
      </c>
      <c r="J12" s="161">
        <v>134771</v>
      </c>
      <c r="K12" s="161">
        <v>0</v>
      </c>
      <c r="L12" s="161">
        <v>3037000</v>
      </c>
      <c r="M12" s="170">
        <v>2909103</v>
      </c>
      <c r="N12" s="170">
        <v>140781</v>
      </c>
      <c r="O12" s="170">
        <v>0</v>
      </c>
      <c r="P12" s="170">
        <v>3049884</v>
      </c>
      <c r="Q12" s="123">
        <v>100.4</v>
      </c>
    </row>
    <row r="13" spans="1:17" s="9" customFormat="1" ht="18.75" customHeight="1">
      <c r="A13" s="111"/>
      <c r="B13" s="22"/>
      <c r="C13" s="117" t="s">
        <v>27</v>
      </c>
      <c r="D13" s="14" t="s">
        <v>28</v>
      </c>
      <c r="E13" s="153"/>
      <c r="F13" s="153"/>
      <c r="G13" s="15"/>
      <c r="H13" s="16">
        <v>0</v>
      </c>
      <c r="I13" s="15"/>
      <c r="J13" s="15"/>
      <c r="K13" s="15"/>
      <c r="L13" s="15"/>
      <c r="M13" s="171"/>
      <c r="N13" s="171"/>
      <c r="O13" s="171"/>
      <c r="P13" s="171"/>
      <c r="Q13" s="122"/>
    </row>
    <row r="14" spans="1:17" s="9" customFormat="1" ht="18.75" customHeight="1">
      <c r="A14" s="111"/>
      <c r="B14" s="22"/>
      <c r="C14" s="117" t="s">
        <v>29</v>
      </c>
      <c r="D14" s="14" t="s">
        <v>30</v>
      </c>
      <c r="E14" s="153"/>
      <c r="F14" s="153"/>
      <c r="G14" s="15"/>
      <c r="H14" s="16">
        <f>SUM(E14:G14)</f>
        <v>0</v>
      </c>
      <c r="I14" s="15"/>
      <c r="J14" s="15"/>
      <c r="K14" s="15"/>
      <c r="L14" s="15"/>
      <c r="M14" s="171"/>
      <c r="N14" s="171"/>
      <c r="O14" s="171"/>
      <c r="P14" s="171"/>
      <c r="Q14" s="122"/>
    </row>
    <row r="15" spans="1:17" s="9" customFormat="1" ht="25.5" customHeight="1">
      <c r="A15" s="108" t="s">
        <v>31</v>
      </c>
      <c r="B15" s="10" t="s">
        <v>32</v>
      </c>
      <c r="C15" s="116"/>
      <c r="D15" s="11" t="s">
        <v>33</v>
      </c>
      <c r="E15" s="154">
        <v>0</v>
      </c>
      <c r="F15" s="154">
        <v>0</v>
      </c>
      <c r="G15" s="17">
        <f>G16</f>
        <v>0</v>
      </c>
      <c r="H15" s="17">
        <f aca="true" t="shared" si="0" ref="H15:H22">SUM(E15:G15)</f>
        <v>0</v>
      </c>
      <c r="I15" s="161"/>
      <c r="J15" s="161"/>
      <c r="K15" s="161"/>
      <c r="L15" s="161"/>
      <c r="M15" s="170"/>
      <c r="N15" s="170"/>
      <c r="O15" s="170"/>
      <c r="P15" s="170"/>
      <c r="Q15" s="123"/>
    </row>
    <row r="16" spans="1:17" s="9" customFormat="1" ht="25.5">
      <c r="A16" s="111"/>
      <c r="B16" s="22"/>
      <c r="C16" s="117" t="s">
        <v>34</v>
      </c>
      <c r="D16" s="14" t="s">
        <v>35</v>
      </c>
      <c r="E16" s="156"/>
      <c r="F16" s="153"/>
      <c r="G16" s="15">
        <v>0</v>
      </c>
      <c r="H16" s="16">
        <f t="shared" si="0"/>
        <v>0</v>
      </c>
      <c r="I16" s="15"/>
      <c r="J16" s="15"/>
      <c r="K16" s="15"/>
      <c r="L16" s="15"/>
      <c r="M16" s="171"/>
      <c r="N16" s="171"/>
      <c r="O16" s="171"/>
      <c r="P16" s="171"/>
      <c r="Q16" s="122"/>
    </row>
    <row r="17" spans="1:17" s="9" customFormat="1" ht="12.75">
      <c r="A17" s="108" t="s">
        <v>36</v>
      </c>
      <c r="B17" s="10" t="s">
        <v>37</v>
      </c>
      <c r="C17" s="116"/>
      <c r="D17" s="11" t="s">
        <v>38</v>
      </c>
      <c r="E17" s="157">
        <v>0</v>
      </c>
      <c r="F17" s="157">
        <v>0</v>
      </c>
      <c r="G17" s="23">
        <f>G18</f>
        <v>0</v>
      </c>
      <c r="H17" s="17">
        <f t="shared" si="0"/>
        <v>0</v>
      </c>
      <c r="I17" s="161"/>
      <c r="J17" s="161"/>
      <c r="K17" s="161"/>
      <c r="L17" s="161"/>
      <c r="M17" s="170"/>
      <c r="N17" s="170"/>
      <c r="O17" s="170"/>
      <c r="P17" s="170"/>
      <c r="Q17" s="123"/>
    </row>
    <row r="18" spans="1:17" s="9" customFormat="1" ht="25.5">
      <c r="A18" s="111"/>
      <c r="B18" s="22"/>
      <c r="C18" s="117" t="s">
        <v>39</v>
      </c>
      <c r="D18" s="14" t="s">
        <v>40</v>
      </c>
      <c r="E18" s="158">
        <v>0</v>
      </c>
      <c r="F18" s="153">
        <v>0</v>
      </c>
      <c r="G18" s="15">
        <v>0</v>
      </c>
      <c r="H18" s="16">
        <f t="shared" si="0"/>
        <v>0</v>
      </c>
      <c r="I18" s="15">
        <v>1403590</v>
      </c>
      <c r="J18" s="15">
        <v>0</v>
      </c>
      <c r="K18" s="15">
        <v>0</v>
      </c>
      <c r="L18" s="15">
        <v>1403590</v>
      </c>
      <c r="M18" s="171">
        <v>1403590</v>
      </c>
      <c r="N18" s="171">
        <v>0</v>
      </c>
      <c r="O18" s="171">
        <v>0</v>
      </c>
      <c r="P18" s="171">
        <v>1403590</v>
      </c>
      <c r="Q18" s="122">
        <v>100</v>
      </c>
    </row>
    <row r="19" spans="1:17" s="9" customFormat="1" ht="15.75">
      <c r="A19" s="112" t="s">
        <v>41</v>
      </c>
      <c r="B19" s="25"/>
      <c r="C19" s="104"/>
      <c r="D19" s="11" t="s">
        <v>42</v>
      </c>
      <c r="E19" s="159">
        <v>103018000</v>
      </c>
      <c r="F19" s="159">
        <v>19179000</v>
      </c>
      <c r="G19" s="26"/>
      <c r="H19" s="154">
        <f>SUM(E19:G19)</f>
        <v>122197000</v>
      </c>
      <c r="I19" s="163">
        <v>103842793</v>
      </c>
      <c r="J19" s="163">
        <v>21351731</v>
      </c>
      <c r="K19" s="161"/>
      <c r="L19" s="163">
        <f>SUM(I19:K19)</f>
        <v>125194524</v>
      </c>
      <c r="M19" s="170">
        <v>103975408</v>
      </c>
      <c r="N19" s="170">
        <v>21219116</v>
      </c>
      <c r="O19" s="170"/>
      <c r="P19" s="170">
        <v>125194524</v>
      </c>
      <c r="Q19" s="123">
        <v>100</v>
      </c>
    </row>
    <row r="20" spans="1:17" s="9" customFormat="1" ht="15.75">
      <c r="A20" s="113"/>
      <c r="B20" s="6"/>
      <c r="C20" s="119"/>
      <c r="D20" s="27" t="s">
        <v>43</v>
      </c>
      <c r="E20" s="160">
        <v>101480000</v>
      </c>
      <c r="F20" s="160">
        <v>17070000</v>
      </c>
      <c r="G20" s="28"/>
      <c r="H20" s="154">
        <f>SUM(E20:G20)</f>
        <v>118550000</v>
      </c>
      <c r="I20" s="153">
        <v>99445182</v>
      </c>
      <c r="J20" s="153">
        <v>18390574</v>
      </c>
      <c r="K20" s="15"/>
      <c r="L20" s="174">
        <f>SUM(I20:K20)</f>
        <v>117835756</v>
      </c>
      <c r="M20" s="171">
        <v>102442692</v>
      </c>
      <c r="N20" s="171">
        <v>19567759</v>
      </c>
      <c r="O20" s="171"/>
      <c r="P20" s="171">
        <f>SUM(M20:O20)</f>
        <v>122010451</v>
      </c>
      <c r="Q20" s="122"/>
    </row>
    <row r="21" spans="1:17" s="9" customFormat="1" ht="25.5">
      <c r="A21" s="113"/>
      <c r="B21" s="6"/>
      <c r="C21" s="119"/>
      <c r="D21" s="27" t="s">
        <v>44</v>
      </c>
      <c r="E21" s="160">
        <v>1538000</v>
      </c>
      <c r="F21" s="160">
        <v>2109000</v>
      </c>
      <c r="G21" s="28"/>
      <c r="H21" s="154">
        <f>SUM(E21:G21)</f>
        <v>3647000</v>
      </c>
      <c r="I21" s="153">
        <v>4397611</v>
      </c>
      <c r="J21" s="153">
        <v>2961157</v>
      </c>
      <c r="K21" s="15"/>
      <c r="L21" s="175">
        <f>SUM(I21:K21)</f>
        <v>7358768</v>
      </c>
      <c r="M21" s="171">
        <v>1532716</v>
      </c>
      <c r="N21" s="171">
        <v>1651357</v>
      </c>
      <c r="O21" s="171"/>
      <c r="P21" s="171">
        <f>SUM(M21:O21)</f>
        <v>3184073</v>
      </c>
      <c r="Q21" s="122"/>
    </row>
    <row r="22" spans="1:17" s="31" customFormat="1" ht="29.25" customHeight="1">
      <c r="A22" s="112"/>
      <c r="B22" s="24"/>
      <c r="C22" s="120"/>
      <c r="D22" s="29" t="s">
        <v>45</v>
      </c>
      <c r="E22" s="154">
        <v>105383000</v>
      </c>
      <c r="F22" s="154">
        <v>19446000</v>
      </c>
      <c r="G22" s="30">
        <f>G5+G7+G9+G12+G15+G17+G19</f>
        <v>0</v>
      </c>
      <c r="H22" s="154">
        <f t="shared" si="0"/>
        <v>124829000</v>
      </c>
      <c r="I22" s="189">
        <v>108148612</v>
      </c>
      <c r="J22" s="189">
        <v>21486502</v>
      </c>
      <c r="K22" s="162"/>
      <c r="L22" s="163">
        <f>SUM(I22:K22)</f>
        <v>129635114</v>
      </c>
      <c r="M22" s="172">
        <v>108288101</v>
      </c>
      <c r="N22" s="172">
        <v>21359897</v>
      </c>
      <c r="O22" s="172">
        <v>0</v>
      </c>
      <c r="P22" s="172">
        <v>129647998</v>
      </c>
      <c r="Q22" s="124">
        <v>100</v>
      </c>
    </row>
    <row r="23" spans="1:8" s="5" customFormat="1" ht="12.75">
      <c r="A23" s="114"/>
      <c r="D23" s="32"/>
      <c r="E23" s="33"/>
      <c r="F23" s="34"/>
      <c r="G23" s="34"/>
      <c r="H23" s="35"/>
    </row>
    <row r="24" spans="1:8" s="5" customFormat="1" ht="12.75">
      <c r="A24" s="114"/>
      <c r="D24" s="32"/>
      <c r="E24" s="33"/>
      <c r="F24" s="34"/>
      <c r="G24" s="34"/>
      <c r="H24" s="35"/>
    </row>
    <row r="25" spans="1:8" s="5" customFormat="1" ht="12.75">
      <c r="A25" s="114"/>
      <c r="D25" s="32"/>
      <c r="E25" s="33"/>
      <c r="F25" s="34"/>
      <c r="G25" s="34"/>
      <c r="H25" s="35"/>
    </row>
    <row r="26" spans="1:8" ht="12.75">
      <c r="A26" s="196" t="s">
        <v>113</v>
      </c>
      <c r="B26" s="197"/>
      <c r="C26" s="197"/>
      <c r="D26" s="197"/>
      <c r="E26" s="36"/>
      <c r="F26" s="37"/>
      <c r="G26" s="37"/>
      <c r="H26" s="38"/>
    </row>
    <row r="27" spans="5:8" ht="12.75">
      <c r="E27" s="191" t="s">
        <v>91</v>
      </c>
      <c r="F27" s="191"/>
      <c r="G27" s="191"/>
      <c r="H27" s="191"/>
    </row>
    <row r="28" spans="5:8" ht="12.75">
      <c r="E28" s="191" t="s">
        <v>0</v>
      </c>
      <c r="F28" s="191"/>
      <c r="G28" s="191"/>
      <c r="H28" s="191"/>
    </row>
  </sheetData>
  <sheetProtection/>
  <mergeCells count="7">
    <mergeCell ref="A1:Q1"/>
    <mergeCell ref="E27:H27"/>
    <mergeCell ref="E28:H28"/>
    <mergeCell ref="A4:D4"/>
    <mergeCell ref="B3:C3"/>
    <mergeCell ref="A26:D26"/>
    <mergeCell ref="A2:H2"/>
  </mergeCells>
  <printOptions headings="1"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I28" sqref="I28"/>
    </sheetView>
  </sheetViews>
  <sheetFormatPr defaultColWidth="9.140625" defaultRowHeight="12.75"/>
  <cols>
    <col min="1" max="1" width="5.57421875" style="5" customWidth="1"/>
    <col min="2" max="2" width="3.8515625" style="5" customWidth="1"/>
    <col min="3" max="3" width="5.00390625" style="5" customWidth="1"/>
    <col min="4" max="4" width="27.00390625" style="5" customWidth="1"/>
    <col min="5" max="5" width="12.7109375" style="58" customWidth="1"/>
    <col min="6" max="6" width="12.7109375" style="5" customWidth="1"/>
    <col min="7" max="7" width="7.7109375" style="5" customWidth="1"/>
    <col min="8" max="8" width="12.7109375" style="5" customWidth="1"/>
    <col min="9" max="10" width="13.7109375" style="0" customWidth="1"/>
    <col min="11" max="11" width="7.7109375" style="0" customWidth="1"/>
    <col min="12" max="12" width="13.7109375" style="0" customWidth="1"/>
    <col min="13" max="14" width="12.7109375" style="0" customWidth="1"/>
    <col min="15" max="15" width="7.7109375" style="0" customWidth="1"/>
    <col min="16" max="16" width="13.7109375" style="0" customWidth="1"/>
  </cols>
  <sheetData>
    <row r="1" spans="1:16" s="41" customFormat="1" ht="55.5" customHeight="1">
      <c r="A1" s="190" t="s">
        <v>112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8" s="41" customFormat="1" ht="15.75" customHeight="1">
      <c r="A2" s="198" t="s">
        <v>3</v>
      </c>
      <c r="B2" s="198"/>
      <c r="C2" s="198"/>
      <c r="D2" s="198"/>
      <c r="E2" s="198"/>
      <c r="F2" s="198"/>
      <c r="G2" s="198"/>
      <c r="H2" s="198"/>
    </row>
    <row r="3" spans="1:17" s="32" customFormat="1" ht="67.5">
      <c r="A3" s="42" t="s">
        <v>46</v>
      </c>
      <c r="B3" s="200" t="s">
        <v>47</v>
      </c>
      <c r="C3" s="201"/>
      <c r="D3" s="43" t="s">
        <v>48</v>
      </c>
      <c r="E3" s="4" t="s">
        <v>95</v>
      </c>
      <c r="F3" s="87" t="s">
        <v>96</v>
      </c>
      <c r="G3" s="4" t="s">
        <v>97</v>
      </c>
      <c r="H3" s="4" t="s">
        <v>98</v>
      </c>
      <c r="I3" s="83" t="s">
        <v>99</v>
      </c>
      <c r="J3" s="83" t="s">
        <v>100</v>
      </c>
      <c r="K3" s="83" t="s">
        <v>101</v>
      </c>
      <c r="L3" s="73" t="s">
        <v>102</v>
      </c>
      <c r="M3" s="105" t="s">
        <v>103</v>
      </c>
      <c r="N3" s="105" t="s">
        <v>104</v>
      </c>
      <c r="O3" s="105" t="s">
        <v>105</v>
      </c>
      <c r="P3" s="89" t="s">
        <v>106</v>
      </c>
      <c r="Q3" s="173" t="s">
        <v>94</v>
      </c>
    </row>
    <row r="4" spans="1:17" ht="25.5" customHeight="1">
      <c r="A4" s="21"/>
      <c r="B4" s="98"/>
      <c r="C4" s="98"/>
      <c r="D4" s="45" t="s">
        <v>4</v>
      </c>
      <c r="E4" s="68"/>
      <c r="F4" s="68"/>
      <c r="G4" s="68"/>
      <c r="H4" s="76"/>
      <c r="I4" s="166"/>
      <c r="J4" s="166"/>
      <c r="K4" s="166"/>
      <c r="L4" s="166"/>
      <c r="M4" s="130"/>
      <c r="N4" s="130"/>
      <c r="O4" s="130"/>
      <c r="P4" s="130"/>
      <c r="Q4" s="91"/>
    </row>
    <row r="5" spans="1:17" ht="12.75">
      <c r="A5" s="21" t="s">
        <v>8</v>
      </c>
      <c r="B5" s="99"/>
      <c r="C5" s="99"/>
      <c r="D5" s="47" t="s">
        <v>49</v>
      </c>
      <c r="E5" s="69"/>
      <c r="F5" s="70"/>
      <c r="G5" s="70"/>
      <c r="H5" s="75"/>
      <c r="I5" s="166"/>
      <c r="J5" s="166"/>
      <c r="K5" s="166"/>
      <c r="L5" s="166"/>
      <c r="M5" s="130"/>
      <c r="N5" s="130"/>
      <c r="O5" s="130"/>
      <c r="P5" s="130"/>
      <c r="Q5" s="91"/>
    </row>
    <row r="6" spans="1:17" ht="12.75">
      <c r="A6" s="21"/>
      <c r="B6" s="99" t="s">
        <v>50</v>
      </c>
      <c r="C6" s="99"/>
      <c r="D6" s="1" t="s">
        <v>51</v>
      </c>
      <c r="E6" s="82">
        <v>64722000</v>
      </c>
      <c r="F6" s="70">
        <v>12782000</v>
      </c>
      <c r="G6" s="70">
        <v>0</v>
      </c>
      <c r="H6" s="75">
        <f>SUM(E6:F6)</f>
        <v>77504000</v>
      </c>
      <c r="I6" s="166">
        <v>65452444</v>
      </c>
      <c r="J6" s="166">
        <v>14203653</v>
      </c>
      <c r="K6" s="166">
        <v>0</v>
      </c>
      <c r="L6" s="166">
        <f>SUM(I6:K6)</f>
        <v>79656097</v>
      </c>
      <c r="M6" s="130">
        <v>65116474</v>
      </c>
      <c r="N6" s="130">
        <v>14203653</v>
      </c>
      <c r="O6" s="130"/>
      <c r="P6" s="130">
        <f>SUM(M6:O6)</f>
        <v>79320127</v>
      </c>
      <c r="Q6" s="91">
        <v>99.6</v>
      </c>
    </row>
    <row r="7" spans="1:17" ht="25.5">
      <c r="A7" s="21"/>
      <c r="B7" s="99" t="s">
        <v>52</v>
      </c>
      <c r="C7" s="99"/>
      <c r="D7" s="1" t="s">
        <v>53</v>
      </c>
      <c r="E7" s="82">
        <v>12746000</v>
      </c>
      <c r="F7" s="70">
        <v>2517000</v>
      </c>
      <c r="G7" s="70">
        <v>0</v>
      </c>
      <c r="H7" s="48">
        <f>SUM(E7:F7)</f>
        <v>15263000</v>
      </c>
      <c r="I7" s="166">
        <v>13065501</v>
      </c>
      <c r="J7" s="166">
        <v>3032640</v>
      </c>
      <c r="K7" s="166">
        <v>0</v>
      </c>
      <c r="L7" s="166">
        <f>SUM(I7:K7)</f>
        <v>16098141</v>
      </c>
      <c r="M7" s="130">
        <v>13065501</v>
      </c>
      <c r="N7" s="130">
        <v>3032640</v>
      </c>
      <c r="O7" s="130">
        <v>0</v>
      </c>
      <c r="P7" s="130">
        <f>SUM(M7:O7)</f>
        <v>16098141</v>
      </c>
      <c r="Q7" s="91">
        <v>100</v>
      </c>
    </row>
    <row r="8" spans="1:17" ht="12.75">
      <c r="A8" s="21"/>
      <c r="B8" s="99" t="s">
        <v>54</v>
      </c>
      <c r="C8" s="99"/>
      <c r="D8" s="1" t="s">
        <v>55</v>
      </c>
      <c r="E8" s="82">
        <v>26167000</v>
      </c>
      <c r="F8" s="70">
        <v>4147000</v>
      </c>
      <c r="G8" s="70">
        <v>0</v>
      </c>
      <c r="H8" s="75">
        <f>SUM(E8:F8)</f>
        <v>30314000</v>
      </c>
      <c r="I8" s="166">
        <v>27177998</v>
      </c>
      <c r="J8" s="166">
        <v>4020754</v>
      </c>
      <c r="K8" s="166">
        <v>0</v>
      </c>
      <c r="L8" s="166">
        <f>SUM(I8:K8)</f>
        <v>31198752</v>
      </c>
      <c r="M8" s="130">
        <v>26552439</v>
      </c>
      <c r="N8" s="130">
        <v>3894149</v>
      </c>
      <c r="O8" s="130">
        <v>0</v>
      </c>
      <c r="P8" s="130">
        <f>SUM(M8:O8)</f>
        <v>30446588</v>
      </c>
      <c r="Q8" s="91">
        <v>97.6</v>
      </c>
    </row>
    <row r="9" spans="1:17" ht="25.5">
      <c r="A9" s="21"/>
      <c r="B9" s="99" t="s">
        <v>56</v>
      </c>
      <c r="C9" s="99"/>
      <c r="D9" s="49" t="s">
        <v>57</v>
      </c>
      <c r="E9" s="71"/>
      <c r="F9" s="70">
        <v>0</v>
      </c>
      <c r="G9" s="70">
        <v>0</v>
      </c>
      <c r="H9" s="75"/>
      <c r="I9" s="166"/>
      <c r="J9" s="166"/>
      <c r="K9" s="166"/>
      <c r="L9" s="166"/>
      <c r="M9" s="130"/>
      <c r="N9" s="130"/>
      <c r="O9" s="130"/>
      <c r="P9" s="130"/>
      <c r="Q9" s="91"/>
    </row>
    <row r="10" spans="1:17" ht="12.75">
      <c r="A10" s="21"/>
      <c r="B10" s="99"/>
      <c r="C10" s="99" t="s">
        <v>58</v>
      </c>
      <c r="D10" s="47" t="s">
        <v>59</v>
      </c>
      <c r="E10" s="71"/>
      <c r="F10" s="70">
        <v>0</v>
      </c>
      <c r="G10" s="70">
        <v>0</v>
      </c>
      <c r="H10" s="75"/>
      <c r="I10" s="166"/>
      <c r="J10" s="166"/>
      <c r="K10" s="166"/>
      <c r="L10" s="166"/>
      <c r="M10" s="130"/>
      <c r="N10" s="130"/>
      <c r="O10" s="130"/>
      <c r="P10" s="130"/>
      <c r="Q10" s="91"/>
    </row>
    <row r="11" spans="1:17" s="52" customFormat="1" ht="30">
      <c r="A11" s="50"/>
      <c r="B11" s="100"/>
      <c r="C11" s="100"/>
      <c r="D11" s="51" t="s">
        <v>60</v>
      </c>
      <c r="E11" s="72">
        <f>SUM(E6:E10)</f>
        <v>103635000</v>
      </c>
      <c r="F11" s="72">
        <f>SUM(F6:F10)</f>
        <v>19446000</v>
      </c>
      <c r="G11" s="74">
        <v>0</v>
      </c>
      <c r="H11" s="165">
        <f>SUM(E11:G11)</f>
        <v>123081000</v>
      </c>
      <c r="I11" s="162">
        <f aca="true" t="shared" si="0" ref="I11:N11">SUM(I6:I10)</f>
        <v>105695943</v>
      </c>
      <c r="J11" s="162">
        <f t="shared" si="0"/>
        <v>21257047</v>
      </c>
      <c r="K11" s="162">
        <f t="shared" si="0"/>
        <v>0</v>
      </c>
      <c r="L11" s="162">
        <f t="shared" si="0"/>
        <v>126952990</v>
      </c>
      <c r="M11" s="172">
        <f t="shared" si="0"/>
        <v>104734414</v>
      </c>
      <c r="N11" s="172">
        <f t="shared" si="0"/>
        <v>21130442</v>
      </c>
      <c r="O11" s="172">
        <v>0</v>
      </c>
      <c r="P11" s="172">
        <f>SUM(P6:P8)</f>
        <v>125864856</v>
      </c>
      <c r="Q11" s="187">
        <v>99.1</v>
      </c>
    </row>
    <row r="12" spans="1:17" ht="25.5" customHeight="1">
      <c r="A12" s="22"/>
      <c r="B12" s="98"/>
      <c r="C12" s="98"/>
      <c r="D12" s="45" t="s">
        <v>90</v>
      </c>
      <c r="E12" s="46"/>
      <c r="F12" s="46"/>
      <c r="G12" s="46"/>
      <c r="H12" s="46"/>
      <c r="I12" s="166"/>
      <c r="J12" s="166"/>
      <c r="K12" s="166"/>
      <c r="L12" s="166"/>
      <c r="M12" s="130"/>
      <c r="N12" s="130"/>
      <c r="O12" s="130"/>
      <c r="P12" s="130"/>
      <c r="Q12" s="91"/>
    </row>
    <row r="13" spans="1:17" ht="12.75">
      <c r="A13" s="22" t="s">
        <v>13</v>
      </c>
      <c r="B13" s="101"/>
      <c r="C13" s="101"/>
      <c r="D13" s="14" t="s">
        <v>61</v>
      </c>
      <c r="E13" s="46"/>
      <c r="F13" s="22"/>
      <c r="G13" s="22"/>
      <c r="H13" s="22"/>
      <c r="I13" s="166"/>
      <c r="J13" s="166"/>
      <c r="K13" s="166"/>
      <c r="L13" s="166"/>
      <c r="M13" s="130"/>
      <c r="N13" s="130"/>
      <c r="O13" s="130"/>
      <c r="P13" s="130"/>
      <c r="Q13" s="91"/>
    </row>
    <row r="14" spans="1:17" ht="12.75">
      <c r="A14" s="22"/>
      <c r="B14" s="102" t="s">
        <v>62</v>
      </c>
      <c r="C14" s="102"/>
      <c r="D14" s="1" t="s">
        <v>63</v>
      </c>
      <c r="E14" s="53">
        <v>1748000</v>
      </c>
      <c r="F14" s="48">
        <v>0</v>
      </c>
      <c r="G14" s="48">
        <v>0</v>
      </c>
      <c r="H14" s="48">
        <v>1748000</v>
      </c>
      <c r="I14" s="166">
        <v>2452669</v>
      </c>
      <c r="J14" s="166">
        <v>229455</v>
      </c>
      <c r="K14" s="166">
        <v>0</v>
      </c>
      <c r="L14" s="166">
        <v>2682124</v>
      </c>
      <c r="M14" s="130">
        <v>2452669</v>
      </c>
      <c r="N14" s="130">
        <v>229455</v>
      </c>
      <c r="O14" s="130">
        <v>0</v>
      </c>
      <c r="P14" s="130">
        <v>2682124</v>
      </c>
      <c r="Q14" s="91">
        <v>100</v>
      </c>
    </row>
    <row r="15" spans="1:17" ht="12.75">
      <c r="A15" s="22"/>
      <c r="B15" s="102" t="s">
        <v>64</v>
      </c>
      <c r="C15" s="102"/>
      <c r="D15" s="1" t="s">
        <v>65</v>
      </c>
      <c r="E15" s="53"/>
      <c r="F15" s="48"/>
      <c r="G15" s="48"/>
      <c r="H15" s="48"/>
      <c r="I15" s="166"/>
      <c r="J15" s="166"/>
      <c r="K15" s="166"/>
      <c r="L15" s="166"/>
      <c r="M15" s="130"/>
      <c r="N15" s="130"/>
      <c r="O15" s="130"/>
      <c r="P15" s="130"/>
      <c r="Q15" s="91"/>
    </row>
    <row r="16" spans="1:17" ht="25.5">
      <c r="A16" s="22"/>
      <c r="B16" s="102" t="s">
        <v>66</v>
      </c>
      <c r="C16" s="101"/>
      <c r="D16" s="14" t="s">
        <v>67</v>
      </c>
      <c r="E16" s="53"/>
      <c r="F16" s="48"/>
      <c r="G16" s="48"/>
      <c r="H16" s="48"/>
      <c r="I16" s="166"/>
      <c r="J16" s="166"/>
      <c r="K16" s="166"/>
      <c r="L16" s="166"/>
      <c r="M16" s="130"/>
      <c r="N16" s="130"/>
      <c r="O16" s="130"/>
      <c r="P16" s="130"/>
      <c r="Q16" s="91"/>
    </row>
    <row r="17" spans="1:17" ht="25.5">
      <c r="A17" s="54"/>
      <c r="B17" s="103"/>
      <c r="C17" s="103"/>
      <c r="D17" s="11" t="s">
        <v>68</v>
      </c>
      <c r="E17" s="55">
        <f>SUM(E14:E16)</f>
        <v>1748000</v>
      </c>
      <c r="F17" s="55">
        <f>SUM(F14:F16)</f>
        <v>0</v>
      </c>
      <c r="G17" s="55">
        <f>SUM(G14:G16)</f>
        <v>0</v>
      </c>
      <c r="H17" s="55">
        <f>SUM(H14:H16)</f>
        <v>1748000</v>
      </c>
      <c r="I17" s="55">
        <f aca="true" t="shared" si="1" ref="I17:P17">SUM(I14:I16)</f>
        <v>2452669</v>
      </c>
      <c r="J17" s="55">
        <f t="shared" si="1"/>
        <v>229455</v>
      </c>
      <c r="K17" s="55">
        <f t="shared" si="1"/>
        <v>0</v>
      </c>
      <c r="L17" s="55">
        <f t="shared" si="1"/>
        <v>2682124</v>
      </c>
      <c r="M17" s="186">
        <f t="shared" si="1"/>
        <v>2452669</v>
      </c>
      <c r="N17" s="186">
        <f t="shared" si="1"/>
        <v>229455</v>
      </c>
      <c r="O17" s="186">
        <f t="shared" si="1"/>
        <v>0</v>
      </c>
      <c r="P17" s="186">
        <f t="shared" si="1"/>
        <v>2682124</v>
      </c>
      <c r="Q17" s="93">
        <v>100</v>
      </c>
    </row>
    <row r="18" spans="1:17" ht="12.75">
      <c r="A18" s="54"/>
      <c r="B18" s="104"/>
      <c r="C18" s="104"/>
      <c r="D18" s="11" t="s">
        <v>69</v>
      </c>
      <c r="E18" s="56">
        <f>SUM(E11+E17)</f>
        <v>105383000</v>
      </c>
      <c r="F18" s="56">
        <f>SUM(F11+F17)</f>
        <v>19446000</v>
      </c>
      <c r="G18" s="72">
        <f>SUM(G11+G17)</f>
        <v>0</v>
      </c>
      <c r="H18" s="164">
        <f>SUM(H11+H17)</f>
        <v>124829000</v>
      </c>
      <c r="I18" s="167">
        <f aca="true" t="shared" si="2" ref="I18:P18">SUM(I17+I11)</f>
        <v>108148612</v>
      </c>
      <c r="J18" s="167">
        <f t="shared" si="2"/>
        <v>21486502</v>
      </c>
      <c r="K18" s="167">
        <f t="shared" si="2"/>
        <v>0</v>
      </c>
      <c r="L18" s="167">
        <f t="shared" si="2"/>
        <v>129635114</v>
      </c>
      <c r="M18" s="168">
        <f t="shared" si="2"/>
        <v>107187083</v>
      </c>
      <c r="N18" s="168">
        <f t="shared" si="2"/>
        <v>21359897</v>
      </c>
      <c r="O18" s="168">
        <f t="shared" si="2"/>
        <v>0</v>
      </c>
      <c r="P18" s="168">
        <f t="shared" si="2"/>
        <v>128546980</v>
      </c>
      <c r="Q18" s="93">
        <v>99.2</v>
      </c>
    </row>
    <row r="19" spans="1:12" ht="12.75">
      <c r="A19" s="44"/>
      <c r="B19" s="44"/>
      <c r="C19" s="44"/>
      <c r="D19" s="44"/>
      <c r="E19" s="57"/>
      <c r="F19" s="44"/>
      <c r="G19" s="44"/>
      <c r="H19" s="44"/>
      <c r="I19" s="39"/>
      <c r="J19" s="39"/>
      <c r="K19" s="39"/>
      <c r="L19" s="39"/>
    </row>
    <row r="20" spans="1:4" ht="12.75">
      <c r="A20" s="202" t="s">
        <v>108</v>
      </c>
      <c r="B20" s="203"/>
      <c r="C20" s="203"/>
      <c r="D20" s="203"/>
    </row>
    <row r="21" spans="5:8" ht="12.75">
      <c r="E21" s="199" t="s">
        <v>91</v>
      </c>
      <c r="F21" s="199"/>
      <c r="G21" s="199"/>
      <c r="H21" s="199"/>
    </row>
    <row r="22" spans="5:8" ht="12.75">
      <c r="E22" s="199" t="s">
        <v>0</v>
      </c>
      <c r="F22" s="199"/>
      <c r="G22" s="199"/>
      <c r="H22" s="199"/>
    </row>
  </sheetData>
  <sheetProtection/>
  <mergeCells count="6">
    <mergeCell ref="E22:H22"/>
    <mergeCell ref="B3:C3"/>
    <mergeCell ref="A20:D20"/>
    <mergeCell ref="E21:H21"/>
    <mergeCell ref="A2:H2"/>
    <mergeCell ref="A1:P1"/>
  </mergeCells>
  <printOptions headings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9.57421875" style="60" customWidth="1"/>
    <col min="2" max="2" width="7.8515625" style="60" customWidth="1"/>
    <col min="3" max="3" width="8.7109375" style="60" customWidth="1"/>
    <col min="4" max="4" width="9.140625" style="60" customWidth="1"/>
    <col min="5" max="5" width="8.57421875" style="60" customWidth="1"/>
    <col min="6" max="6" width="10.00390625" style="60" customWidth="1"/>
    <col min="7" max="16384" width="9.140625" style="60" customWidth="1"/>
  </cols>
  <sheetData>
    <row r="1" spans="1:11" ht="41.25" customHeight="1">
      <c r="A1" s="208" t="s">
        <v>109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 customHeight="1">
      <c r="A2" s="61" t="s">
        <v>79</v>
      </c>
      <c r="B2" s="204" t="s">
        <v>110</v>
      </c>
      <c r="C2" s="205"/>
      <c r="D2" s="205"/>
      <c r="E2" s="205"/>
      <c r="F2" s="206"/>
      <c r="G2" s="204" t="s">
        <v>111</v>
      </c>
      <c r="H2" s="205"/>
      <c r="I2" s="205"/>
      <c r="J2" s="205"/>
      <c r="K2" s="206"/>
    </row>
    <row r="3" spans="1:11" ht="36">
      <c r="A3" s="62" t="s">
        <v>80</v>
      </c>
      <c r="B3" s="63" t="s">
        <v>81</v>
      </c>
      <c r="C3" s="63" t="s">
        <v>82</v>
      </c>
      <c r="D3" s="63" t="s">
        <v>83</v>
      </c>
      <c r="E3" s="63" t="s">
        <v>84</v>
      </c>
      <c r="F3" s="62" t="s">
        <v>85</v>
      </c>
      <c r="G3" s="63" t="s">
        <v>81</v>
      </c>
      <c r="H3" s="63" t="s">
        <v>82</v>
      </c>
      <c r="I3" s="63" t="s">
        <v>83</v>
      </c>
      <c r="J3" s="63" t="s">
        <v>84</v>
      </c>
      <c r="K3" s="62" t="s">
        <v>85</v>
      </c>
    </row>
    <row r="4" spans="1:11" ht="12.75">
      <c r="A4" s="64"/>
      <c r="B4" s="65" t="s">
        <v>86</v>
      </c>
      <c r="C4" s="65" t="s">
        <v>86</v>
      </c>
      <c r="D4" s="65" t="s">
        <v>87</v>
      </c>
      <c r="E4" s="65" t="s">
        <v>87</v>
      </c>
      <c r="F4" s="61" t="s">
        <v>87</v>
      </c>
      <c r="G4" s="65" t="s">
        <v>86</v>
      </c>
      <c r="H4" s="65" t="s">
        <v>86</v>
      </c>
      <c r="I4" s="65" t="s">
        <v>87</v>
      </c>
      <c r="J4" s="65" t="s">
        <v>87</v>
      </c>
      <c r="K4" s="61" t="s">
        <v>87</v>
      </c>
    </row>
    <row r="5" spans="1:11" ht="22.5">
      <c r="A5" s="66" t="s">
        <v>88</v>
      </c>
      <c r="B5" s="21">
        <v>25</v>
      </c>
      <c r="C5" s="21">
        <v>0</v>
      </c>
      <c r="D5" s="22">
        <v>0</v>
      </c>
      <c r="E5" s="22">
        <v>0</v>
      </c>
      <c r="F5" s="10">
        <f>SUM(B5:E5)</f>
        <v>25</v>
      </c>
      <c r="G5" s="21">
        <v>25</v>
      </c>
      <c r="H5" s="21">
        <v>0</v>
      </c>
      <c r="I5" s="22">
        <v>0</v>
      </c>
      <c r="J5" s="22">
        <v>0</v>
      </c>
      <c r="K5" s="10">
        <f>SUM(G5:J5)</f>
        <v>25</v>
      </c>
    </row>
    <row r="6" spans="1:11" ht="12.75">
      <c r="A6" s="67" t="s">
        <v>89</v>
      </c>
      <c r="B6" s="11">
        <f>SUM(B5:B5)</f>
        <v>25</v>
      </c>
      <c r="C6" s="11">
        <f>SUM(C5:C5)</f>
        <v>0</v>
      </c>
      <c r="D6" s="11">
        <f>SUM(D5:D5)</f>
        <v>0</v>
      </c>
      <c r="E6" s="11">
        <f>SUM(E5:E5)</f>
        <v>0</v>
      </c>
      <c r="F6" s="11">
        <f>SUM(B6:E6)</f>
        <v>25</v>
      </c>
      <c r="G6" s="11">
        <f>SUM(G5:G5)</f>
        <v>25</v>
      </c>
      <c r="H6" s="11">
        <f>SUM(H5:H5)</f>
        <v>0</v>
      </c>
      <c r="I6" s="11">
        <f>SUM(I5:I5)</f>
        <v>0</v>
      </c>
      <c r="J6" s="11">
        <f>SUM(J5:J5)</f>
        <v>0</v>
      </c>
      <c r="K6" s="11">
        <f>SUM(G6:J6)</f>
        <v>25</v>
      </c>
    </row>
    <row r="8" spans="1:3" ht="12.75">
      <c r="A8" s="196" t="s">
        <v>108</v>
      </c>
      <c r="B8" s="196"/>
      <c r="C8" s="196"/>
    </row>
    <row r="9" spans="3:6" ht="12.75">
      <c r="C9" s="207" t="s">
        <v>91</v>
      </c>
      <c r="D9" s="207"/>
      <c r="E9" s="207"/>
      <c r="F9" s="207"/>
    </row>
    <row r="10" spans="3:6" ht="12.75">
      <c r="C10" s="207" t="s">
        <v>0</v>
      </c>
      <c r="D10" s="207"/>
      <c r="E10" s="207"/>
      <c r="F10" s="207"/>
    </row>
  </sheetData>
  <sheetProtection/>
  <mergeCells count="6">
    <mergeCell ref="G2:K2"/>
    <mergeCell ref="C10:F10"/>
    <mergeCell ref="B2:F2"/>
    <mergeCell ref="A8:C8"/>
    <mergeCell ref="C9:F9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.421875" style="0" customWidth="1"/>
    <col min="2" max="2" width="31.57421875" style="0" bestFit="1" customWidth="1"/>
    <col min="3" max="4" width="10.7109375" style="59" customWidth="1"/>
    <col min="5" max="5" width="7.28125" style="59" customWidth="1"/>
    <col min="6" max="6" width="11.7109375" style="59" customWidth="1"/>
    <col min="7" max="8" width="12.7109375" style="0" customWidth="1"/>
    <col min="9" max="9" width="7.7109375" style="0" customWidth="1"/>
    <col min="10" max="12" width="12.7109375" style="0" customWidth="1"/>
    <col min="13" max="13" width="7.00390625" style="0" customWidth="1"/>
    <col min="14" max="14" width="12.7109375" style="0" customWidth="1"/>
    <col min="15" max="15" width="8.421875" style="0" customWidth="1"/>
  </cols>
  <sheetData>
    <row r="1" spans="1:6" ht="23.25">
      <c r="A1" s="215" t="s">
        <v>4</v>
      </c>
      <c r="B1" s="212" t="s">
        <v>107</v>
      </c>
      <c r="C1" s="213"/>
      <c r="D1" s="213"/>
      <c r="E1" s="213"/>
      <c r="F1" s="214"/>
    </row>
    <row r="2" spans="1:15" ht="67.5">
      <c r="A2" s="215"/>
      <c r="B2" s="94" t="s">
        <v>7</v>
      </c>
      <c r="C2" s="4" t="s">
        <v>95</v>
      </c>
      <c r="D2" s="87" t="s">
        <v>96</v>
      </c>
      <c r="E2" s="4" t="s">
        <v>97</v>
      </c>
      <c r="F2" s="4" t="s">
        <v>98</v>
      </c>
      <c r="G2" s="83" t="s">
        <v>99</v>
      </c>
      <c r="H2" s="83" t="s">
        <v>100</v>
      </c>
      <c r="I2" s="83" t="s">
        <v>101</v>
      </c>
      <c r="J2" s="73" t="s">
        <v>102</v>
      </c>
      <c r="K2" s="105" t="s">
        <v>103</v>
      </c>
      <c r="L2" s="105" t="s">
        <v>104</v>
      </c>
      <c r="M2" s="105" t="s">
        <v>105</v>
      </c>
      <c r="N2" s="89" t="s">
        <v>106</v>
      </c>
      <c r="O2" s="173" t="s">
        <v>94</v>
      </c>
    </row>
    <row r="3" spans="1:15" ht="19.5" customHeight="1">
      <c r="A3" s="215"/>
      <c r="B3" s="1" t="s">
        <v>51</v>
      </c>
      <c r="C3" s="139">
        <v>64722000</v>
      </c>
      <c r="D3" s="148">
        <v>12782000</v>
      </c>
      <c r="E3" s="78">
        <v>0</v>
      </c>
      <c r="F3" s="143">
        <f>SUM(C3:E3)</f>
        <v>77504000</v>
      </c>
      <c r="G3" s="125">
        <v>65452444</v>
      </c>
      <c r="H3" s="126">
        <v>14203653</v>
      </c>
      <c r="I3" s="127">
        <v>0</v>
      </c>
      <c r="J3" s="128">
        <f>SUM(G3:I3)</f>
        <v>79656097</v>
      </c>
      <c r="K3" s="129">
        <v>65116474</v>
      </c>
      <c r="L3" s="130">
        <v>14203653</v>
      </c>
      <c r="M3" s="131">
        <v>0</v>
      </c>
      <c r="N3" s="132">
        <f>SUM(K3:M3)</f>
        <v>79320127</v>
      </c>
      <c r="O3" s="188">
        <v>99.6</v>
      </c>
    </row>
    <row r="4" spans="1:15" ht="25.5">
      <c r="A4" s="215"/>
      <c r="B4" s="47" t="s">
        <v>92</v>
      </c>
      <c r="C4" s="139">
        <v>12746000</v>
      </c>
      <c r="D4" s="148">
        <v>2517000</v>
      </c>
      <c r="E4" s="78"/>
      <c r="F4" s="143">
        <f>SUM(C4:E4)</f>
        <v>15263000</v>
      </c>
      <c r="G4" s="125">
        <v>13065501</v>
      </c>
      <c r="H4" s="126">
        <v>3032640</v>
      </c>
      <c r="I4" s="127">
        <v>0</v>
      </c>
      <c r="J4" s="128">
        <f>SUM(G4:I4)</f>
        <v>16098141</v>
      </c>
      <c r="K4" s="129">
        <v>13065501</v>
      </c>
      <c r="L4" s="130">
        <v>3032640</v>
      </c>
      <c r="M4" s="131">
        <v>0</v>
      </c>
      <c r="N4" s="132">
        <f>SUM(K4:M4)</f>
        <v>16098141</v>
      </c>
      <c r="O4" s="90">
        <v>100</v>
      </c>
    </row>
    <row r="5" spans="1:15" ht="19.5" customHeight="1">
      <c r="A5" s="215"/>
      <c r="B5" s="1" t="s">
        <v>55</v>
      </c>
      <c r="C5" s="139">
        <v>26167000</v>
      </c>
      <c r="D5" s="148">
        <v>4147000</v>
      </c>
      <c r="E5" s="78"/>
      <c r="F5" s="143">
        <f>SUM(C5:E5)</f>
        <v>30314000</v>
      </c>
      <c r="G5" s="125">
        <v>27177998</v>
      </c>
      <c r="H5" s="126">
        <v>4020754</v>
      </c>
      <c r="I5" s="127">
        <v>0</v>
      </c>
      <c r="J5" s="128">
        <f>SUM(G5:I5)</f>
        <v>31198752</v>
      </c>
      <c r="K5" s="129">
        <v>26552439</v>
      </c>
      <c r="L5" s="130">
        <v>3894149</v>
      </c>
      <c r="M5" s="131">
        <v>0</v>
      </c>
      <c r="N5" s="132">
        <f>SUM(K5:M5)</f>
        <v>30446588</v>
      </c>
      <c r="O5" s="90">
        <v>97.6</v>
      </c>
    </row>
    <row r="6" spans="1:15" ht="12.75">
      <c r="A6" s="215"/>
      <c r="B6" s="49" t="s">
        <v>57</v>
      </c>
      <c r="C6" s="139"/>
      <c r="D6" s="148"/>
      <c r="E6" s="78">
        <v>0</v>
      </c>
      <c r="F6" s="143">
        <f>SUM(C6:E6)</f>
        <v>0</v>
      </c>
      <c r="G6" s="125"/>
      <c r="H6" s="126"/>
      <c r="I6" s="127"/>
      <c r="J6" s="128"/>
      <c r="K6" s="129"/>
      <c r="L6" s="130"/>
      <c r="M6" s="131"/>
      <c r="N6" s="132"/>
      <c r="O6" s="90"/>
    </row>
    <row r="7" spans="1:15" ht="12.75">
      <c r="A7" s="215"/>
      <c r="B7" s="47" t="s">
        <v>59</v>
      </c>
      <c r="C7" s="139"/>
      <c r="D7" s="148"/>
      <c r="E7" s="78">
        <v>0</v>
      </c>
      <c r="F7" s="143">
        <f>SUM(C7:E7)</f>
        <v>0</v>
      </c>
      <c r="G7" s="125"/>
      <c r="H7" s="126"/>
      <c r="I7" s="127"/>
      <c r="J7" s="128"/>
      <c r="K7" s="129"/>
      <c r="L7" s="130"/>
      <c r="M7" s="131"/>
      <c r="N7" s="132"/>
      <c r="O7" s="90"/>
    </row>
    <row r="8" spans="1:15" ht="19.5" customHeight="1">
      <c r="A8" s="215"/>
      <c r="B8" s="95" t="s">
        <v>71</v>
      </c>
      <c r="C8" s="180">
        <f>SUM(C3:C7)</f>
        <v>103635000</v>
      </c>
      <c r="D8" s="148">
        <f>SUM(D3:D7)</f>
        <v>19446000</v>
      </c>
      <c r="E8" s="78">
        <f>SUM(E3:E7)</f>
        <v>0</v>
      </c>
      <c r="F8" s="144">
        <f aca="true" t="shared" si="0" ref="F8:F18">SUM(C8:E8)</f>
        <v>123081000</v>
      </c>
      <c r="G8" s="125">
        <f aca="true" t="shared" si="1" ref="G8:L8">SUM(G3:G7)</f>
        <v>105695943</v>
      </c>
      <c r="H8" s="125">
        <f t="shared" si="1"/>
        <v>21257047</v>
      </c>
      <c r="I8" s="137">
        <f t="shared" si="1"/>
        <v>0</v>
      </c>
      <c r="J8" s="176">
        <f t="shared" si="1"/>
        <v>126952990</v>
      </c>
      <c r="K8" s="129">
        <f t="shared" si="1"/>
        <v>104734414</v>
      </c>
      <c r="L8" s="130">
        <f t="shared" si="1"/>
        <v>21130442</v>
      </c>
      <c r="M8" s="131">
        <v>0</v>
      </c>
      <c r="N8" s="178">
        <f>SUM(N3:N7)</f>
        <v>125864856</v>
      </c>
      <c r="O8" s="90">
        <v>99.1</v>
      </c>
    </row>
    <row r="9" spans="1:15" ht="12.75">
      <c r="A9" s="215"/>
      <c r="B9" s="14" t="s">
        <v>61</v>
      </c>
      <c r="C9" s="139"/>
      <c r="D9" s="148"/>
      <c r="E9" s="78">
        <v>0</v>
      </c>
      <c r="F9" s="143"/>
      <c r="G9" s="125"/>
      <c r="H9" s="126"/>
      <c r="I9" s="127"/>
      <c r="J9" s="128"/>
      <c r="K9" s="129"/>
      <c r="L9" s="130"/>
      <c r="M9" s="131"/>
      <c r="N9" s="132"/>
      <c r="O9" s="90"/>
    </row>
    <row r="10" spans="1:15" ht="12.75">
      <c r="A10" s="215"/>
      <c r="B10" s="1" t="s">
        <v>63</v>
      </c>
      <c r="C10" s="139">
        <v>1748000</v>
      </c>
      <c r="D10" s="148">
        <v>0</v>
      </c>
      <c r="E10" s="78">
        <v>0</v>
      </c>
      <c r="F10" s="143">
        <f>SUM(C10:E10)</f>
        <v>1748000</v>
      </c>
      <c r="G10" s="125">
        <v>2452669</v>
      </c>
      <c r="H10" s="126">
        <v>229455</v>
      </c>
      <c r="I10" s="127">
        <v>0</v>
      </c>
      <c r="J10" s="128">
        <f>SUM(G10:I10)</f>
        <v>2682124</v>
      </c>
      <c r="K10" s="129">
        <v>2452669</v>
      </c>
      <c r="L10" s="130">
        <v>229455</v>
      </c>
      <c r="M10" s="131">
        <v>0</v>
      </c>
      <c r="N10" s="132">
        <f>SUM(K10:M10)</f>
        <v>2682124</v>
      </c>
      <c r="O10" s="90">
        <v>100</v>
      </c>
    </row>
    <row r="11" spans="1:15" ht="12.75">
      <c r="A11" s="215"/>
      <c r="B11" s="1" t="s">
        <v>65</v>
      </c>
      <c r="C11" s="139"/>
      <c r="D11" s="148"/>
      <c r="E11" s="78">
        <v>0</v>
      </c>
      <c r="F11" s="143"/>
      <c r="G11" s="125"/>
      <c r="H11" s="126"/>
      <c r="I11" s="127"/>
      <c r="J11" s="128"/>
      <c r="K11" s="129"/>
      <c r="L11" s="130"/>
      <c r="M11" s="131"/>
      <c r="N11" s="132"/>
      <c r="O11" s="90"/>
    </row>
    <row r="12" spans="1:15" ht="12.75">
      <c r="A12" s="215"/>
      <c r="B12" s="14" t="s">
        <v>67</v>
      </c>
      <c r="C12" s="139"/>
      <c r="D12" s="148"/>
      <c r="E12" s="78">
        <v>0</v>
      </c>
      <c r="F12" s="143"/>
      <c r="G12" s="125"/>
      <c r="H12" s="126"/>
      <c r="I12" s="127"/>
      <c r="J12" s="128"/>
      <c r="K12" s="129"/>
      <c r="L12" s="130"/>
      <c r="M12" s="131"/>
      <c r="N12" s="132"/>
      <c r="O12" s="90"/>
    </row>
    <row r="13" spans="1:15" ht="12.75">
      <c r="A13" s="215"/>
      <c r="B13" s="95" t="s">
        <v>1</v>
      </c>
      <c r="C13" s="140">
        <v>1748000</v>
      </c>
      <c r="D13" s="149">
        <v>0</v>
      </c>
      <c r="E13" s="79">
        <v>0</v>
      </c>
      <c r="F13" s="144">
        <f t="shared" si="0"/>
        <v>1748000</v>
      </c>
      <c r="G13" s="125">
        <v>2452669</v>
      </c>
      <c r="H13" s="126">
        <v>229455</v>
      </c>
      <c r="I13" s="127">
        <v>0</v>
      </c>
      <c r="J13" s="176">
        <v>2682124</v>
      </c>
      <c r="K13" s="129">
        <v>2452669</v>
      </c>
      <c r="L13" s="130">
        <v>229455</v>
      </c>
      <c r="M13" s="131">
        <v>0</v>
      </c>
      <c r="N13" s="132">
        <v>2682124</v>
      </c>
      <c r="O13" s="90">
        <v>100</v>
      </c>
    </row>
    <row r="14" spans="1:15" ht="19.5" customHeight="1">
      <c r="A14" s="215"/>
      <c r="B14" s="96" t="s">
        <v>72</v>
      </c>
      <c r="C14" s="181">
        <f>SUM(C8+C13)</f>
        <v>105383000</v>
      </c>
      <c r="D14" s="150">
        <f>D8+D13</f>
        <v>19446000</v>
      </c>
      <c r="E14" s="77">
        <f>E8+E13</f>
        <v>0</v>
      </c>
      <c r="F14" s="145">
        <f t="shared" si="0"/>
        <v>124829000</v>
      </c>
      <c r="G14" s="133">
        <f>SUM(G8+G13)</f>
        <v>108148612</v>
      </c>
      <c r="H14" s="133">
        <f>SUM(H8+H13)</f>
        <v>21486502</v>
      </c>
      <c r="I14" s="133">
        <f>SUM(I8+I13)</f>
        <v>0</v>
      </c>
      <c r="J14" s="182">
        <f>SUM(J8+J13)</f>
        <v>129635114</v>
      </c>
      <c r="K14" s="134">
        <f>(K8+K13)</f>
        <v>107187083</v>
      </c>
      <c r="L14" s="134">
        <f>(L8+L13)</f>
        <v>21359897</v>
      </c>
      <c r="M14" s="134">
        <f>(M8+M13)</f>
        <v>0</v>
      </c>
      <c r="N14" s="134">
        <f>(N8+N13)</f>
        <v>128546980</v>
      </c>
      <c r="O14" s="92">
        <v>99.2</v>
      </c>
    </row>
    <row r="15" spans="1:15" ht="25.5">
      <c r="A15" s="215"/>
      <c r="B15" s="14" t="s">
        <v>10</v>
      </c>
      <c r="C15" s="142">
        <v>0</v>
      </c>
      <c r="D15" s="151">
        <v>0</v>
      </c>
      <c r="E15" s="80">
        <v>0</v>
      </c>
      <c r="F15" s="146">
        <f t="shared" si="0"/>
        <v>0</v>
      </c>
      <c r="G15" s="125"/>
      <c r="H15" s="126"/>
      <c r="I15" s="127">
        <v>0</v>
      </c>
      <c r="J15" s="128">
        <f>SUM(G15:I15)</f>
        <v>0</v>
      </c>
      <c r="K15" s="129"/>
      <c r="L15" s="130"/>
      <c r="M15" s="131">
        <v>0</v>
      </c>
      <c r="N15" s="132"/>
      <c r="O15" s="90"/>
    </row>
    <row r="16" spans="1:15" ht="25.5">
      <c r="A16" s="215"/>
      <c r="B16" s="14" t="s">
        <v>15</v>
      </c>
      <c r="C16" s="142"/>
      <c r="D16" s="151"/>
      <c r="E16" s="80"/>
      <c r="F16" s="146"/>
      <c r="G16" s="125"/>
      <c r="H16" s="126"/>
      <c r="I16" s="127"/>
      <c r="J16" s="128"/>
      <c r="K16" s="129"/>
      <c r="L16" s="130"/>
      <c r="M16" s="131"/>
      <c r="N16" s="132"/>
      <c r="O16" s="90"/>
    </row>
    <row r="17" spans="1:15" ht="12.75">
      <c r="A17" s="215"/>
      <c r="B17" s="14" t="s">
        <v>20</v>
      </c>
      <c r="C17" s="142"/>
      <c r="D17" s="151"/>
      <c r="E17" s="80"/>
      <c r="F17" s="146"/>
      <c r="G17" s="125"/>
      <c r="H17" s="126"/>
      <c r="I17" s="127"/>
      <c r="J17" s="128"/>
      <c r="K17" s="129"/>
      <c r="L17" s="130"/>
      <c r="M17" s="131"/>
      <c r="N17" s="132"/>
      <c r="O17" s="90"/>
    </row>
    <row r="18" spans="1:15" ht="19.5" customHeight="1">
      <c r="A18" s="215"/>
      <c r="B18" s="14" t="s">
        <v>26</v>
      </c>
      <c r="C18" s="142">
        <v>2365000</v>
      </c>
      <c r="D18" s="151">
        <v>267000</v>
      </c>
      <c r="E18" s="80">
        <v>0</v>
      </c>
      <c r="F18" s="146">
        <f t="shared" si="0"/>
        <v>2632000</v>
      </c>
      <c r="G18" s="125">
        <v>2902229</v>
      </c>
      <c r="H18" s="126">
        <v>134771</v>
      </c>
      <c r="I18" s="127">
        <v>0</v>
      </c>
      <c r="J18" s="128">
        <f>SUM(G18:I18)</f>
        <v>3037000</v>
      </c>
      <c r="K18" s="129">
        <v>2909103</v>
      </c>
      <c r="L18" s="130">
        <v>140781</v>
      </c>
      <c r="M18" s="131">
        <v>0</v>
      </c>
      <c r="N18" s="132">
        <f>SUM(K18:M18)</f>
        <v>3049884</v>
      </c>
      <c r="O18" s="90">
        <v>100.4</v>
      </c>
    </row>
    <row r="19" spans="1:15" ht="12.75">
      <c r="A19" s="215"/>
      <c r="B19" s="14" t="s">
        <v>73</v>
      </c>
      <c r="C19" s="142"/>
      <c r="D19" s="151"/>
      <c r="E19" s="80"/>
      <c r="F19" s="146"/>
      <c r="G19" s="125"/>
      <c r="H19" s="126"/>
      <c r="I19" s="127"/>
      <c r="J19" s="128"/>
      <c r="K19" s="129"/>
      <c r="L19" s="130"/>
      <c r="M19" s="131"/>
      <c r="N19" s="132"/>
      <c r="O19" s="90"/>
    </row>
    <row r="20" spans="1:15" ht="12.75">
      <c r="A20" s="215"/>
      <c r="B20" s="14" t="s">
        <v>33</v>
      </c>
      <c r="C20" s="142"/>
      <c r="D20" s="151"/>
      <c r="E20" s="80"/>
      <c r="F20" s="146"/>
      <c r="G20" s="125"/>
      <c r="H20" s="126"/>
      <c r="I20" s="127"/>
      <c r="J20" s="128"/>
      <c r="K20" s="129"/>
      <c r="L20" s="130"/>
      <c r="M20" s="131"/>
      <c r="N20" s="132"/>
      <c r="O20" s="90"/>
    </row>
    <row r="21" spans="1:15" ht="25.5">
      <c r="A21" s="215"/>
      <c r="B21" s="14" t="s">
        <v>74</v>
      </c>
      <c r="C21" s="142"/>
      <c r="D21" s="151"/>
      <c r="E21" s="80"/>
      <c r="F21" s="146"/>
      <c r="G21" s="125"/>
      <c r="H21" s="126"/>
      <c r="I21" s="127"/>
      <c r="J21" s="128"/>
      <c r="K21" s="129"/>
      <c r="L21" s="130"/>
      <c r="M21" s="131"/>
      <c r="N21" s="132"/>
      <c r="O21" s="90"/>
    </row>
    <row r="22" spans="1:15" ht="12.75">
      <c r="A22" s="215"/>
      <c r="B22" s="14" t="s">
        <v>38</v>
      </c>
      <c r="C22" s="142"/>
      <c r="D22" s="151"/>
      <c r="E22" s="80"/>
      <c r="F22" s="146"/>
      <c r="G22" s="125"/>
      <c r="H22" s="126"/>
      <c r="I22" s="127"/>
      <c r="J22" s="128"/>
      <c r="K22" s="129"/>
      <c r="L22" s="130"/>
      <c r="M22" s="131"/>
      <c r="N22" s="132"/>
      <c r="O22" s="90"/>
    </row>
    <row r="23" spans="1:15" ht="25.5">
      <c r="A23" s="215"/>
      <c r="B23" s="14" t="s">
        <v>93</v>
      </c>
      <c r="C23" s="142">
        <v>0</v>
      </c>
      <c r="D23" s="142">
        <v>0</v>
      </c>
      <c r="E23" s="88">
        <v>0</v>
      </c>
      <c r="F23" s="146">
        <v>0</v>
      </c>
      <c r="G23" s="125">
        <v>1403590</v>
      </c>
      <c r="H23" s="126">
        <v>0</v>
      </c>
      <c r="I23" s="127">
        <v>0</v>
      </c>
      <c r="J23" s="128">
        <f>SUM(G23:I23)</f>
        <v>1403590</v>
      </c>
      <c r="K23" s="129">
        <v>1403590</v>
      </c>
      <c r="L23" s="130">
        <v>0</v>
      </c>
      <c r="M23" s="131">
        <v>0</v>
      </c>
      <c r="N23" s="132">
        <f>SUM(K23:M23)</f>
        <v>1403590</v>
      </c>
      <c r="O23" s="90">
        <v>100</v>
      </c>
    </row>
    <row r="24" spans="1:15" ht="19.5" customHeight="1">
      <c r="A24" s="215"/>
      <c r="B24" s="96" t="s">
        <v>75</v>
      </c>
      <c r="C24" s="141">
        <f>SUM(C15:C22)</f>
        <v>2365000</v>
      </c>
      <c r="D24" s="141">
        <f>SUM(D15:D22)</f>
        <v>267000</v>
      </c>
      <c r="E24" s="184">
        <f>SUM(E15:E23)</f>
        <v>0</v>
      </c>
      <c r="F24" s="185">
        <f>SUM(F15:F22)</f>
        <v>2632000</v>
      </c>
      <c r="G24" s="133">
        <f>SUM(G15:G23)</f>
        <v>4305819</v>
      </c>
      <c r="H24" s="133">
        <f>SUM(H15:H23)</f>
        <v>134771</v>
      </c>
      <c r="I24" s="138">
        <f>SUM(I15:I23)</f>
        <v>0</v>
      </c>
      <c r="J24" s="177">
        <f>SUM(G24:I24)</f>
        <v>4440590</v>
      </c>
      <c r="K24" s="134">
        <f>SUM(K15:K23)</f>
        <v>4312693</v>
      </c>
      <c r="L24" s="134">
        <f>SUM(L15:L23)</f>
        <v>140781</v>
      </c>
      <c r="M24" s="136">
        <v>0</v>
      </c>
      <c r="N24" s="179">
        <f>SUM(K24:M24)</f>
        <v>4453474</v>
      </c>
      <c r="O24" s="92">
        <v>100.3</v>
      </c>
    </row>
    <row r="25" spans="1:15" ht="19.5" customHeight="1">
      <c r="A25" s="215"/>
      <c r="B25" s="86" t="s">
        <v>70</v>
      </c>
      <c r="C25" s="181">
        <f aca="true" t="shared" si="2" ref="C25:J25">C14-C24</f>
        <v>103018000</v>
      </c>
      <c r="D25" s="150">
        <f t="shared" si="2"/>
        <v>19179000</v>
      </c>
      <c r="E25" s="81">
        <f t="shared" si="2"/>
        <v>0</v>
      </c>
      <c r="F25" s="145">
        <f t="shared" si="2"/>
        <v>122197000</v>
      </c>
      <c r="G25" s="145">
        <f t="shared" si="2"/>
        <v>103842793</v>
      </c>
      <c r="H25" s="145">
        <f t="shared" si="2"/>
        <v>21351731</v>
      </c>
      <c r="I25" s="145">
        <f t="shared" si="2"/>
        <v>0</v>
      </c>
      <c r="J25" s="145">
        <f t="shared" si="2"/>
        <v>125194524</v>
      </c>
      <c r="K25" s="134">
        <v>103975408</v>
      </c>
      <c r="L25" s="134">
        <v>21219116</v>
      </c>
      <c r="M25" s="136">
        <v>0</v>
      </c>
      <c r="N25" s="179">
        <v>125194524</v>
      </c>
      <c r="O25" s="92">
        <v>100</v>
      </c>
    </row>
    <row r="26" spans="1:15" ht="12.75">
      <c r="A26" s="215"/>
      <c r="B26" s="97" t="s">
        <v>76</v>
      </c>
      <c r="C26" s="183">
        <v>101480000</v>
      </c>
      <c r="D26" s="151">
        <v>17070000</v>
      </c>
      <c r="E26" s="80">
        <v>0</v>
      </c>
      <c r="F26" s="147">
        <f>SUM(C26:E26)</f>
        <v>118550000</v>
      </c>
      <c r="G26" s="125">
        <v>99445182</v>
      </c>
      <c r="H26" s="126">
        <v>18390574</v>
      </c>
      <c r="I26" s="127">
        <v>0</v>
      </c>
      <c r="J26" s="128">
        <f>SUM(G26:I26)</f>
        <v>117835756</v>
      </c>
      <c r="K26" s="129">
        <v>102442692</v>
      </c>
      <c r="L26" s="130">
        <v>19567759</v>
      </c>
      <c r="M26" s="131">
        <v>0</v>
      </c>
      <c r="N26" s="169">
        <v>122010451</v>
      </c>
      <c r="O26" s="90"/>
    </row>
    <row r="27" spans="1:15" ht="12.75">
      <c r="A27" s="215"/>
      <c r="B27" s="97" t="s">
        <v>77</v>
      </c>
      <c r="C27" s="142">
        <v>1538000</v>
      </c>
      <c r="D27" s="151">
        <v>2109000</v>
      </c>
      <c r="E27" s="80">
        <f>(E25-E26)</f>
        <v>0</v>
      </c>
      <c r="F27" s="147">
        <f>(F25-F26)</f>
        <v>3647000</v>
      </c>
      <c r="G27" s="125">
        <v>4397611</v>
      </c>
      <c r="H27" s="126">
        <v>2961157</v>
      </c>
      <c r="I27" s="127"/>
      <c r="J27" s="128">
        <f>SUM(G27:I27)</f>
        <v>7358768</v>
      </c>
      <c r="K27" s="129">
        <v>1532716</v>
      </c>
      <c r="L27" s="130">
        <v>1651357</v>
      </c>
      <c r="M27" s="131">
        <v>0</v>
      </c>
      <c r="N27" s="169">
        <v>3184073</v>
      </c>
      <c r="O27" s="90"/>
    </row>
    <row r="28" spans="1:15" ht="19.5" customHeight="1">
      <c r="A28" s="215"/>
      <c r="B28" s="86" t="s">
        <v>78</v>
      </c>
      <c r="C28" s="181">
        <f>C24+C25</f>
        <v>105383000</v>
      </c>
      <c r="D28" s="150">
        <f>D24+D25</f>
        <v>19446000</v>
      </c>
      <c r="E28" s="81">
        <f>E24+E25</f>
        <v>0</v>
      </c>
      <c r="F28" s="145">
        <f>F24+F25</f>
        <v>124829000</v>
      </c>
      <c r="G28" s="133">
        <f>SUM(G24+G25)</f>
        <v>108148612</v>
      </c>
      <c r="H28" s="133">
        <f>SUM(H24+H25)</f>
        <v>21486502</v>
      </c>
      <c r="I28" s="138">
        <f>SUM(I24+I25)</f>
        <v>0</v>
      </c>
      <c r="J28" s="177">
        <f>SUM(J24+J25)</f>
        <v>129635114</v>
      </c>
      <c r="K28" s="134">
        <v>108288101</v>
      </c>
      <c r="L28" s="135">
        <v>21359897</v>
      </c>
      <c r="M28" s="136">
        <v>0</v>
      </c>
      <c r="N28" s="179">
        <v>129647998</v>
      </c>
      <c r="O28" s="92">
        <v>100</v>
      </c>
    </row>
    <row r="30" spans="1:3" ht="12.75">
      <c r="A30" s="196" t="s">
        <v>113</v>
      </c>
      <c r="B30" s="197"/>
      <c r="C30" s="197"/>
    </row>
    <row r="32" spans="4:6" ht="12.75">
      <c r="D32" s="211" t="s">
        <v>91</v>
      </c>
      <c r="E32" s="211"/>
      <c r="F32" s="211"/>
    </row>
    <row r="33" spans="4:6" ht="12.75">
      <c r="D33" s="211" t="s">
        <v>0</v>
      </c>
      <c r="E33" s="211"/>
      <c r="F33" s="211"/>
    </row>
  </sheetData>
  <sheetProtection/>
  <mergeCells count="5">
    <mergeCell ref="D33:F33"/>
    <mergeCell ref="B1:F1"/>
    <mergeCell ref="A1:A28"/>
    <mergeCell ref="A30:C30"/>
    <mergeCell ref="D32:F32"/>
  </mergeCells>
  <printOptions headings="1"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2019-05-28T06:49:15Z</cp:lastPrinted>
  <dcterms:created xsi:type="dcterms:W3CDTF">2005-02-03T09:30:35Z</dcterms:created>
  <dcterms:modified xsi:type="dcterms:W3CDTF">2020-08-28T11:31:31Z</dcterms:modified>
  <cp:category/>
  <cp:version/>
  <cp:contentType/>
  <cp:contentStatus/>
</cp:coreProperties>
</file>